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ThisWorkbook" defaultThemeVersion="124226"/>
  <mc:AlternateContent xmlns:mc="http://schemas.openxmlformats.org/markup-compatibility/2006">
    <mc:Choice Requires="x15">
    </mc:Choice>
  </mc:AlternateContent>
  <xr:revisionPtr revIDLastSave="0" documentId="8_{95F142B9-2A63-4F2F-97F8-5CF79D3A3FD0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Stavba" sheetId="1" r:id="rId1"/>
    <sheet name="VzorPolozky" sheetId="10" state="hidden" r:id="rId2"/>
    <sheet name="01 2021A069 Pol" sheetId="12" r:id="rId3"/>
    <sheet name="02 20210069a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2021A069 Pol'!$1:$7</definedName>
    <definedName name="_xlnm.Print_Titles" localSheetId="3">'02 20210069a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2021A069 Pol'!$A$1:$X$252</definedName>
    <definedName name="_xlnm.Print_Area" localSheetId="3">'02 20210069a Pol'!$A$1:$X$33</definedName>
    <definedName name="_xlnm.Print_Area" localSheetId="0">Stavba!$A$1:$J$67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23" i="13"/>
  <c r="G9" i="13"/>
  <c r="I9" i="13"/>
  <c r="K9" i="13"/>
  <c r="M9" i="13"/>
  <c r="O9" i="13"/>
  <c r="Q9" i="13"/>
  <c r="V9" i="13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I17" i="13"/>
  <c r="K17" i="13"/>
  <c r="M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AE23" i="13"/>
  <c r="AF23" i="13"/>
  <c r="G242" i="12"/>
  <c r="BA240" i="12"/>
  <c r="BA222" i="12"/>
  <c r="BA206" i="12"/>
  <c r="BA85" i="12"/>
  <c r="BA75" i="12"/>
  <c r="BA68" i="12"/>
  <c r="BA58" i="12"/>
  <c r="BA51" i="12"/>
  <c r="G9" i="12"/>
  <c r="I9" i="12"/>
  <c r="K9" i="12"/>
  <c r="M9" i="12"/>
  <c r="O9" i="12"/>
  <c r="Q9" i="12"/>
  <c r="V9" i="12"/>
  <c r="G11" i="12"/>
  <c r="I11" i="12"/>
  <c r="K11" i="12"/>
  <c r="M11" i="12"/>
  <c r="O11" i="12"/>
  <c r="Q11" i="12"/>
  <c r="V11" i="12"/>
  <c r="G15" i="12"/>
  <c r="I15" i="12"/>
  <c r="K15" i="12"/>
  <c r="M15" i="12"/>
  <c r="O15" i="12"/>
  <c r="Q15" i="12"/>
  <c r="V15" i="12"/>
  <c r="G21" i="12"/>
  <c r="I21" i="12"/>
  <c r="K21" i="12"/>
  <c r="M21" i="12"/>
  <c r="O21" i="12"/>
  <c r="Q21" i="12"/>
  <c r="V21" i="12"/>
  <c r="G24" i="12"/>
  <c r="I24" i="12"/>
  <c r="K24" i="12"/>
  <c r="M24" i="12"/>
  <c r="O24" i="12"/>
  <c r="Q24" i="12"/>
  <c r="V24" i="12"/>
  <c r="G27" i="12"/>
  <c r="I27" i="12"/>
  <c r="K27" i="12"/>
  <c r="M27" i="12"/>
  <c r="O27" i="12"/>
  <c r="Q27" i="12"/>
  <c r="V27" i="12"/>
  <c r="G30" i="12"/>
  <c r="I30" i="12"/>
  <c r="K30" i="12"/>
  <c r="M30" i="12"/>
  <c r="O30" i="12"/>
  <c r="Q30" i="12"/>
  <c r="V30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2" i="12"/>
  <c r="I42" i="12"/>
  <c r="K42" i="12"/>
  <c r="M42" i="12"/>
  <c r="O42" i="12"/>
  <c r="Q42" i="12"/>
  <c r="V42" i="12"/>
  <c r="G45" i="12"/>
  <c r="G44" i="12" s="1"/>
  <c r="I45" i="12"/>
  <c r="I44" i="12" s="1"/>
  <c r="K45" i="12"/>
  <c r="K44" i="12" s="1"/>
  <c r="M45" i="12"/>
  <c r="M44" i="12" s="1"/>
  <c r="O45" i="12"/>
  <c r="O44" i="12" s="1"/>
  <c r="Q45" i="12"/>
  <c r="Q44" i="12" s="1"/>
  <c r="V45" i="12"/>
  <c r="V44" i="12" s="1"/>
  <c r="G50" i="12"/>
  <c r="I50" i="12"/>
  <c r="K50" i="12"/>
  <c r="M50" i="12"/>
  <c r="O50" i="12"/>
  <c r="Q50" i="12"/>
  <c r="V50" i="12"/>
  <c r="G67" i="12"/>
  <c r="I67" i="12"/>
  <c r="K67" i="12"/>
  <c r="M67" i="12"/>
  <c r="O67" i="12"/>
  <c r="Q67" i="12"/>
  <c r="V67" i="12"/>
  <c r="G84" i="12"/>
  <c r="I84" i="12"/>
  <c r="K84" i="12"/>
  <c r="M84" i="12"/>
  <c r="O84" i="12"/>
  <c r="Q84" i="12"/>
  <c r="V84" i="12"/>
  <c r="G104" i="12"/>
  <c r="I104" i="12"/>
  <c r="K104" i="12"/>
  <c r="M104" i="12"/>
  <c r="O104" i="12"/>
  <c r="Q104" i="12"/>
  <c r="V104" i="12"/>
  <c r="G107" i="12"/>
  <c r="I107" i="12"/>
  <c r="K107" i="12"/>
  <c r="M107" i="12"/>
  <c r="O107" i="12"/>
  <c r="Q107" i="12"/>
  <c r="V107" i="12"/>
  <c r="G110" i="12"/>
  <c r="I110" i="12"/>
  <c r="K110" i="12"/>
  <c r="M110" i="12"/>
  <c r="O110" i="12"/>
  <c r="Q110" i="12"/>
  <c r="V110" i="12"/>
  <c r="G113" i="12"/>
  <c r="I113" i="12"/>
  <c r="K113" i="12"/>
  <c r="M113" i="12"/>
  <c r="O113" i="12"/>
  <c r="Q113" i="12"/>
  <c r="V113" i="12"/>
  <c r="G116" i="12"/>
  <c r="I116" i="12"/>
  <c r="K116" i="12"/>
  <c r="M116" i="12"/>
  <c r="O116" i="12"/>
  <c r="Q116" i="12"/>
  <c r="V116" i="12"/>
  <c r="G119" i="12"/>
  <c r="I119" i="12"/>
  <c r="K119" i="12"/>
  <c r="M119" i="12"/>
  <c r="O119" i="12"/>
  <c r="Q119" i="12"/>
  <c r="V119" i="12"/>
  <c r="G122" i="12"/>
  <c r="I122" i="12"/>
  <c r="K122" i="12"/>
  <c r="M122" i="12"/>
  <c r="O122" i="12"/>
  <c r="Q122" i="12"/>
  <c r="V122" i="12"/>
  <c r="G126" i="12"/>
  <c r="I126" i="12"/>
  <c r="K126" i="12"/>
  <c r="M126" i="12"/>
  <c r="O126" i="12"/>
  <c r="Q126" i="12"/>
  <c r="V126" i="12"/>
  <c r="G128" i="12"/>
  <c r="I128" i="12"/>
  <c r="K128" i="12"/>
  <c r="M128" i="12"/>
  <c r="O128" i="12"/>
  <c r="Q128" i="12"/>
  <c r="V128" i="12"/>
  <c r="G130" i="12"/>
  <c r="I130" i="12"/>
  <c r="K130" i="12"/>
  <c r="M130" i="12"/>
  <c r="O130" i="12"/>
  <c r="Q130" i="12"/>
  <c r="V130" i="12"/>
  <c r="G132" i="12"/>
  <c r="I132" i="12"/>
  <c r="K132" i="12"/>
  <c r="M132" i="12"/>
  <c r="O132" i="12"/>
  <c r="Q132" i="12"/>
  <c r="V132" i="12"/>
  <c r="G134" i="12"/>
  <c r="I134" i="12"/>
  <c r="K134" i="12"/>
  <c r="M134" i="12"/>
  <c r="O134" i="12"/>
  <c r="Q134" i="12"/>
  <c r="V134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40" i="12"/>
  <c r="I140" i="12"/>
  <c r="K140" i="12"/>
  <c r="M140" i="12"/>
  <c r="O140" i="12"/>
  <c r="Q140" i="12"/>
  <c r="V140" i="12"/>
  <c r="G144" i="12"/>
  <c r="I144" i="12"/>
  <c r="K144" i="12"/>
  <c r="M144" i="12"/>
  <c r="O144" i="12"/>
  <c r="Q144" i="12"/>
  <c r="V144" i="12"/>
  <c r="G146" i="12"/>
  <c r="I146" i="12"/>
  <c r="K146" i="12"/>
  <c r="M146" i="12"/>
  <c r="O146" i="12"/>
  <c r="Q146" i="12"/>
  <c r="V146" i="12"/>
  <c r="G148" i="12"/>
  <c r="I148" i="12"/>
  <c r="K148" i="12"/>
  <c r="M148" i="12"/>
  <c r="O148" i="12"/>
  <c r="Q148" i="12"/>
  <c r="V148" i="12"/>
  <c r="G150" i="12"/>
  <c r="I150" i="12"/>
  <c r="K150" i="12"/>
  <c r="M150" i="12"/>
  <c r="O150" i="12"/>
  <c r="Q150" i="12"/>
  <c r="V150" i="12"/>
  <c r="G152" i="12"/>
  <c r="I152" i="12"/>
  <c r="K152" i="12"/>
  <c r="M152" i="12"/>
  <c r="O152" i="12"/>
  <c r="Q152" i="12"/>
  <c r="V152" i="12"/>
  <c r="G155" i="12"/>
  <c r="I155" i="12"/>
  <c r="K155" i="12"/>
  <c r="M155" i="12"/>
  <c r="O155" i="12"/>
  <c r="Q155" i="12"/>
  <c r="V155" i="12"/>
  <c r="G157" i="12"/>
  <c r="I157" i="12"/>
  <c r="K157" i="12"/>
  <c r="M157" i="12"/>
  <c r="O157" i="12"/>
  <c r="Q157" i="12"/>
  <c r="V157" i="12"/>
  <c r="G160" i="12"/>
  <c r="I160" i="12"/>
  <c r="K160" i="12"/>
  <c r="M160" i="12"/>
  <c r="O160" i="12"/>
  <c r="Q160" i="12"/>
  <c r="V160" i="12"/>
  <c r="G162" i="12"/>
  <c r="I162" i="12"/>
  <c r="K162" i="12"/>
  <c r="M162" i="12"/>
  <c r="O162" i="12"/>
  <c r="Q162" i="12"/>
  <c r="V162" i="12"/>
  <c r="G164" i="12"/>
  <c r="I164" i="12"/>
  <c r="K164" i="12"/>
  <c r="M164" i="12"/>
  <c r="O164" i="12"/>
  <c r="Q164" i="12"/>
  <c r="V164" i="12"/>
  <c r="G166" i="12"/>
  <c r="I166" i="12"/>
  <c r="K166" i="12"/>
  <c r="M166" i="12"/>
  <c r="O166" i="12"/>
  <c r="Q166" i="12"/>
  <c r="V166" i="12"/>
  <c r="G169" i="12"/>
  <c r="I169" i="12"/>
  <c r="K169" i="12"/>
  <c r="M169" i="12"/>
  <c r="O169" i="12"/>
  <c r="Q169" i="12"/>
  <c r="V169" i="12"/>
  <c r="G172" i="12"/>
  <c r="I172" i="12"/>
  <c r="K172" i="12"/>
  <c r="M172" i="12"/>
  <c r="O172" i="12"/>
  <c r="Q172" i="12"/>
  <c r="V172" i="12"/>
  <c r="G175" i="12"/>
  <c r="I175" i="12"/>
  <c r="K175" i="12"/>
  <c r="M175" i="12"/>
  <c r="O175" i="12"/>
  <c r="Q175" i="12"/>
  <c r="V175" i="12"/>
  <c r="G178" i="12"/>
  <c r="I178" i="12"/>
  <c r="K178" i="12"/>
  <c r="M178" i="12"/>
  <c r="O178" i="12"/>
  <c r="Q178" i="12"/>
  <c r="V178" i="12"/>
  <c r="G182" i="12"/>
  <c r="I182" i="12"/>
  <c r="K182" i="12"/>
  <c r="M182" i="12"/>
  <c r="O182" i="12"/>
  <c r="Q182" i="12"/>
  <c r="V182" i="12"/>
  <c r="G184" i="12"/>
  <c r="I184" i="12"/>
  <c r="K184" i="12"/>
  <c r="M184" i="12"/>
  <c r="O184" i="12"/>
  <c r="Q184" i="12"/>
  <c r="V184" i="12"/>
  <c r="G188" i="12"/>
  <c r="I188" i="12"/>
  <c r="K188" i="12"/>
  <c r="M188" i="12"/>
  <c r="O188" i="12"/>
  <c r="Q188" i="12"/>
  <c r="V188" i="12"/>
  <c r="G190" i="12"/>
  <c r="I190" i="12"/>
  <c r="K190" i="12"/>
  <c r="M190" i="12"/>
  <c r="O190" i="12"/>
  <c r="Q190" i="12"/>
  <c r="V190" i="12"/>
  <c r="G192" i="12"/>
  <c r="I192" i="12"/>
  <c r="K192" i="12"/>
  <c r="M192" i="12"/>
  <c r="O192" i="12"/>
  <c r="Q192" i="12"/>
  <c r="V192" i="12"/>
  <c r="G194" i="12"/>
  <c r="I194" i="12"/>
  <c r="K194" i="12"/>
  <c r="M194" i="12"/>
  <c r="O194" i="12"/>
  <c r="Q194" i="12"/>
  <c r="V194" i="12"/>
  <c r="G196" i="12"/>
  <c r="I196" i="12"/>
  <c r="K196" i="12"/>
  <c r="M196" i="12"/>
  <c r="O196" i="12"/>
  <c r="Q196" i="12"/>
  <c r="V196" i="12"/>
  <c r="G199" i="12"/>
  <c r="I199" i="12"/>
  <c r="K199" i="12"/>
  <c r="M199" i="12"/>
  <c r="O199" i="12"/>
  <c r="Q199" i="12"/>
  <c r="V199" i="12"/>
  <c r="G203" i="12"/>
  <c r="I203" i="12"/>
  <c r="K203" i="12"/>
  <c r="M203" i="12"/>
  <c r="O203" i="12"/>
  <c r="Q203" i="12"/>
  <c r="V203" i="12"/>
  <c r="G205" i="12"/>
  <c r="I205" i="12"/>
  <c r="K205" i="12"/>
  <c r="M205" i="12"/>
  <c r="O205" i="12"/>
  <c r="Q205" i="12"/>
  <c r="V205" i="12"/>
  <c r="G208" i="12"/>
  <c r="I208" i="12"/>
  <c r="K208" i="12"/>
  <c r="M208" i="12"/>
  <c r="O208" i="12"/>
  <c r="Q208" i="12"/>
  <c r="V208" i="12"/>
  <c r="G210" i="12"/>
  <c r="I210" i="12"/>
  <c r="K210" i="12"/>
  <c r="M210" i="12"/>
  <c r="O210" i="12"/>
  <c r="Q210" i="12"/>
  <c r="V210" i="12"/>
  <c r="G212" i="12"/>
  <c r="I212" i="12"/>
  <c r="K212" i="12"/>
  <c r="M212" i="12"/>
  <c r="O212" i="12"/>
  <c r="Q212" i="12"/>
  <c r="V212" i="12"/>
  <c r="G214" i="12"/>
  <c r="I214" i="12"/>
  <c r="K214" i="12"/>
  <c r="M214" i="12"/>
  <c r="O214" i="12"/>
  <c r="Q214" i="12"/>
  <c r="V214" i="12"/>
  <c r="G216" i="12"/>
  <c r="I216" i="12"/>
  <c r="K216" i="12"/>
  <c r="M216" i="12"/>
  <c r="O216" i="12"/>
  <c r="Q216" i="12"/>
  <c r="V216" i="12"/>
  <c r="G218" i="12"/>
  <c r="I218" i="12"/>
  <c r="K218" i="12"/>
  <c r="M218" i="12"/>
  <c r="O218" i="12"/>
  <c r="Q218" i="12"/>
  <c r="V218" i="12"/>
  <c r="G221" i="12"/>
  <c r="G220" i="12" s="1"/>
  <c r="I221" i="12"/>
  <c r="I220" i="12" s="1"/>
  <c r="K221" i="12"/>
  <c r="K220" i="12" s="1"/>
  <c r="M221" i="12"/>
  <c r="M220" i="12" s="1"/>
  <c r="O221" i="12"/>
  <c r="O220" i="12" s="1"/>
  <c r="Q221" i="12"/>
  <c r="Q220" i="12" s="1"/>
  <c r="V221" i="12"/>
  <c r="V220" i="12" s="1"/>
  <c r="G225" i="12"/>
  <c r="I225" i="12"/>
  <c r="K225" i="12"/>
  <c r="M225" i="12"/>
  <c r="O225" i="12"/>
  <c r="Q225" i="12"/>
  <c r="V225" i="12"/>
  <c r="G227" i="12"/>
  <c r="I227" i="12"/>
  <c r="K227" i="12"/>
  <c r="M227" i="12"/>
  <c r="O227" i="12"/>
  <c r="Q227" i="12"/>
  <c r="V227" i="12"/>
  <c r="G229" i="12"/>
  <c r="I229" i="12"/>
  <c r="K229" i="12"/>
  <c r="M229" i="12"/>
  <c r="O229" i="12"/>
  <c r="Q229" i="12"/>
  <c r="V229" i="12"/>
  <c r="G232" i="12"/>
  <c r="G231" i="12" s="1"/>
  <c r="I232" i="12"/>
  <c r="I231" i="12" s="1"/>
  <c r="K232" i="12"/>
  <c r="K231" i="12" s="1"/>
  <c r="M232" i="12"/>
  <c r="M231" i="12" s="1"/>
  <c r="O232" i="12"/>
  <c r="O231" i="12" s="1"/>
  <c r="Q232" i="12"/>
  <c r="Q231" i="12" s="1"/>
  <c r="V232" i="12"/>
  <c r="V231" i="12" s="1"/>
  <c r="G234" i="12"/>
  <c r="I234" i="12"/>
  <c r="K234" i="12"/>
  <c r="M234" i="12"/>
  <c r="O234" i="12"/>
  <c r="Q234" i="12"/>
  <c r="V234" i="12"/>
  <c r="G235" i="12"/>
  <c r="I235" i="12"/>
  <c r="K235" i="12"/>
  <c r="M235" i="12"/>
  <c r="O235" i="12"/>
  <c r="Q235" i="12"/>
  <c r="V235" i="12"/>
  <c r="G236" i="12"/>
  <c r="I236" i="12"/>
  <c r="K236" i="12"/>
  <c r="M236" i="12"/>
  <c r="O236" i="12"/>
  <c r="Q236" i="12"/>
  <c r="V236" i="12"/>
  <c r="G238" i="12"/>
  <c r="I238" i="12"/>
  <c r="K238" i="12"/>
  <c r="M238" i="12"/>
  <c r="O238" i="12"/>
  <c r="Q238" i="12"/>
  <c r="V238" i="12"/>
  <c r="G239" i="12"/>
  <c r="I239" i="12"/>
  <c r="K239" i="12"/>
  <c r="M239" i="12"/>
  <c r="O239" i="12"/>
  <c r="Q239" i="12"/>
  <c r="V239" i="12"/>
  <c r="AE242" i="12"/>
  <c r="AF242" i="12"/>
  <c r="I20" i="1"/>
  <c r="I19" i="1"/>
  <c r="I18" i="1"/>
  <c r="I17" i="1"/>
  <c r="I16" i="1"/>
  <c r="I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67" i="1" s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I21" i="1"/>
  <c r="J28" i="1"/>
  <c r="J26" i="1"/>
  <c r="G38" i="1"/>
  <c r="F38" i="1"/>
  <c r="J23" i="1"/>
  <c r="J24" i="1"/>
  <c r="J25" i="1"/>
  <c r="J27" i="1"/>
  <c r="E24" i="1"/>
  <c r="E26" i="1"/>
  <c r="G26" i="1" l="1"/>
  <c r="A26" i="1"/>
  <c r="G28" i="1"/>
  <c r="G23" i="1"/>
  <c r="V8" i="13"/>
  <c r="Q8" i="13"/>
  <c r="O8" i="13"/>
  <c r="M8" i="13"/>
  <c r="K8" i="13"/>
  <c r="I8" i="13"/>
  <c r="G8" i="13"/>
  <c r="V237" i="12"/>
  <c r="Q237" i="12"/>
  <c r="O237" i="12"/>
  <c r="M237" i="12"/>
  <c r="K237" i="12"/>
  <c r="I237" i="12"/>
  <c r="G237" i="12"/>
  <c r="V233" i="12"/>
  <c r="Q233" i="12"/>
  <c r="O233" i="12"/>
  <c r="M233" i="12"/>
  <c r="K233" i="12"/>
  <c r="I233" i="12"/>
  <c r="G233" i="12"/>
  <c r="V224" i="12"/>
  <c r="Q224" i="12"/>
  <c r="O224" i="12"/>
  <c r="M224" i="12"/>
  <c r="K224" i="12"/>
  <c r="I224" i="12"/>
  <c r="G224" i="12"/>
  <c r="V198" i="12"/>
  <c r="Q198" i="12"/>
  <c r="O198" i="12"/>
  <c r="M198" i="12"/>
  <c r="K198" i="12"/>
  <c r="I198" i="12"/>
  <c r="G198" i="12"/>
  <c r="V177" i="12"/>
  <c r="Q177" i="12"/>
  <c r="O177" i="12"/>
  <c r="M177" i="12"/>
  <c r="K177" i="12"/>
  <c r="I177" i="12"/>
  <c r="G177" i="12"/>
  <c r="V159" i="12"/>
  <c r="Q159" i="12"/>
  <c r="O159" i="12"/>
  <c r="M159" i="12"/>
  <c r="K159" i="12"/>
  <c r="I159" i="12"/>
  <c r="G159" i="12"/>
  <c r="V143" i="12"/>
  <c r="Q143" i="12"/>
  <c r="O143" i="12"/>
  <c r="M143" i="12"/>
  <c r="K143" i="12"/>
  <c r="I143" i="12"/>
  <c r="G143" i="12"/>
  <c r="V125" i="12"/>
  <c r="Q125" i="12"/>
  <c r="O125" i="12"/>
  <c r="M125" i="12"/>
  <c r="K125" i="12"/>
  <c r="I125" i="12"/>
  <c r="G125" i="12"/>
  <c r="V103" i="12"/>
  <c r="Q103" i="12"/>
  <c r="O103" i="12"/>
  <c r="M103" i="12"/>
  <c r="K103" i="12"/>
  <c r="I103" i="12"/>
  <c r="G103" i="12"/>
  <c r="V49" i="12"/>
  <c r="Q49" i="12"/>
  <c r="O49" i="12"/>
  <c r="M49" i="12"/>
  <c r="K49" i="12"/>
  <c r="I49" i="12"/>
  <c r="G49" i="12"/>
  <c r="V32" i="12"/>
  <c r="Q32" i="12"/>
  <c r="O32" i="12"/>
  <c r="M32" i="12"/>
  <c r="K32" i="12"/>
  <c r="I32" i="12"/>
  <c r="G32" i="12"/>
  <c r="V8" i="12"/>
  <c r="Q8" i="12"/>
  <c r="O8" i="12"/>
  <c r="M8" i="12"/>
  <c r="K8" i="12"/>
  <c r="I8" i="12"/>
  <c r="G8" i="12"/>
  <c r="H44" i="1"/>
  <c r="I39" i="1"/>
  <c r="I44" i="1" s="1"/>
  <c r="A23" i="1" l="1"/>
  <c r="J43" i="1"/>
  <c r="J42" i="1"/>
  <c r="J41" i="1"/>
  <c r="J40" i="1"/>
  <c r="J39" i="1"/>
  <c r="J44" i="1" s="1"/>
  <c r="G24" i="1" l="1"/>
  <c r="A27" i="1" s="1"/>
  <c r="A24" i="1"/>
  <c r="G29" i="1" l="1"/>
  <c r="G27" i="1" s="1"/>
  <c r="A29" i="1"/>
</calcChain>
</file>

<file path=xl/sharedStrings.xml><?xml version="1.0" encoding="utf-8"?>
<sst xmlns="http://schemas.openxmlformats.org/spreadsheetml/2006/main" count="1166" uniqueCount="405">
  <si>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</si>
  <si>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</si>
  <si>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</si>
  <si>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</si>
  <si>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</si>
  <si>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</si>
  <si>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</si>
  <si>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</si>
  <si>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</si>
  <si>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</si>
  <si>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</si>
  <si>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</si>
  <si>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</si>
  <si>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</si>
  <si>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</si>
  <si>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</si>
  <si>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</si>
  <si>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</si>
  <si>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</si>
  <si>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</si>
  <si>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</si>
  <si>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</si>
  <si>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</si>
  <si>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</si>
  <si>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</si>
  <si>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</si>
  <si>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</si>
  <si>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</si>
  <si>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</si>
  <si>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</si>
  <si>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</si>
  <si>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</si>
  <si>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</si>
  <si>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</si>
  <si>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</si>
  <si>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</si>
  <si>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</si>
  <si>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</si>
  <si>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</si>
  <si>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</si>
  <si>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20210069a</t>
  </si>
  <si>
    <t>ÚSTÍ NAD ORLICÍ - Rekonstrukce sportovního areálu ul. U hřiště</t>
  </si>
  <si>
    <t>Stavba</t>
  </si>
  <si>
    <t>01</t>
  </si>
  <si>
    <t>Rekonstrukce sportovního areálu ul. U hřiště</t>
  </si>
  <si>
    <t>2021A069</t>
  </si>
  <si>
    <t>02</t>
  </si>
  <si>
    <t>Workout prvky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</si>
  <si>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</si>
  <si>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</si>
  <si>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</si>
  <si>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</si>
  <si>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</si>
  <si>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</si>
  <si>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</si>
  <si>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</si>
  <si>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27</t>
  </si>
  <si>
    <t>Základy</t>
  </si>
  <si>
    <t>471</t>
  </si>
  <si>
    <t>Umělé povrchy</t>
  </si>
  <si>
    <t>569</t>
  </si>
  <si>
    <t>Podkladní vrstvy umělých povrchů</t>
  </si>
  <si>
    <t>63</t>
  </si>
  <si>
    <t>Podlahy a podlahové konstrukce</t>
  </si>
  <si>
    <t>87</t>
  </si>
  <si>
    <t>Potrubí z trub z plastických hmot</t>
  </si>
  <si>
    <t>872</t>
  </si>
  <si>
    <t>Liniové odvodňovací žlaby</t>
  </si>
  <si>
    <t>88</t>
  </si>
  <si>
    <t>Potrubí z drenážek</t>
  </si>
  <si>
    <t>913</t>
  </si>
  <si>
    <t>Vybavení sportovišť</t>
  </si>
  <si>
    <t>914</t>
  </si>
  <si>
    <t>Oplocení záchytné</t>
  </si>
  <si>
    <t>915</t>
  </si>
  <si>
    <t>Ohraničení ploch-obrubníky</t>
  </si>
  <si>
    <t>99</t>
  </si>
  <si>
    <t>Staveništní přesun hmot</t>
  </si>
  <si>
    <t>W</t>
  </si>
  <si>
    <t>VN</t>
  </si>
  <si>
    <t>z_PD</t>
  </si>
  <si>
    <t>Projektová dokumentace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</si>
  <si>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</si>
  <si>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</si>
  <si>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</si>
  <si>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</si>
  <si>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</si>
  <si>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</si>
  <si>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</si>
  <si>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</si>
  <si>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</si>
  <si>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</si>
  <si>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</si>
  <si>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</si>
  <si>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</si>
  <si>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</si>
  <si>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</si>
  <si>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</si>
  <si>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</si>
  <si>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</si>
  <si>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</si>
  <si>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</si>
  <si>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</si>
  <si>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</si>
  <si>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</si>
  <si>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</si>
  <si>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</si>
  <si>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</si>
  <si>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</si>
  <si>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</si>
  <si>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122201101R00</t>
  </si>
  <si>
    <t>Odkopávky nezapažené v hor. 3 do 100 m3</t>
  </si>
  <si>
    <t>m3</t>
  </si>
  <si>
    <t>RTS 23/ II</t>
  </si>
  <si>
    <t>Indiv</t>
  </si>
  <si>
    <t>Práce</t>
  </si>
  <si>
    <t>POL1_0</t>
  </si>
  <si>
    <t>plocha oválu : ((1143,56+644,4+1537,04)*0,38)</t>
  </si>
  <si>
    <t>VV</t>
  </si>
  <si>
    <t>131201101R00</t>
  </si>
  <si>
    <t>Hloubení nezapažených jam v hor.3 do 100 m3</t>
  </si>
  <si>
    <t>RTS 14/ II</t>
  </si>
  <si>
    <t>POL1_1</t>
  </si>
  <si>
    <t>základové patky - volejbal : (0,6*0,6*0,9)*6</t>
  </si>
  <si>
    <t>základová patka - streetball : (0,6*0,6*0,9)</t>
  </si>
  <si>
    <t>základové patky - workout prvky : (0,5*0,5*0,6)*8</t>
  </si>
  <si>
    <t>132203302R00</t>
  </si>
  <si>
    <t>Hloubení rýh pro drény, hloubky do 1,1 m, v hor.3</t>
  </si>
  <si>
    <t>m</t>
  </si>
  <si>
    <t>sběrné drény - 80 oblouky : (50,6*4)</t>
  </si>
  <si>
    <t>sběrné drény - 80 rovinka : (60,9)+(42,8)+(16,2)</t>
  </si>
  <si>
    <t>sběrné drény - vnitřní plocha : (39,7*4)+(38,3*4)+(35,3*4)+(26,8*4)</t>
  </si>
  <si>
    <t>svodné potrubí 150 : (40,35)</t>
  </si>
  <si>
    <t>napojovací potrubí 100 : (97,7+53,7)</t>
  </si>
  <si>
    <t>162207112R00</t>
  </si>
  <si>
    <t>Vodorovné přemístění výkopku hor. 1-4 do 100 m</t>
  </si>
  <si>
    <t>RTS 12/ II</t>
  </si>
  <si>
    <t>/sběrné větve + svodný drén/</t>
  </si>
  <si>
    <t>POP</t>
  </si>
  <si>
    <t>1263,5+3,468+(1074,45*0,3*0,6)</t>
  </si>
  <si>
    <t>171101103R00</t>
  </si>
  <si>
    <t>Uložení sypaniny do násypů zhutněných na 100% PS</t>
  </si>
  <si>
    <t>(1460,369)</t>
  </si>
  <si>
    <t>181101102R00</t>
  </si>
  <si>
    <t>Úprava pláně v zářezech v hor. 1-4, se zhutněním</t>
  </si>
  <si>
    <t>m2</t>
  </si>
  <si>
    <t>/profilace zemní pláně + zhutnění/</t>
  </si>
  <si>
    <t>plošná odkopávka oválu : (1143,56+644,4+1537,04)</t>
  </si>
  <si>
    <t>199000002R00</t>
  </si>
  <si>
    <t>Poplatek za skládku horniny 1- 4</t>
  </si>
  <si>
    <t>162201102R00</t>
  </si>
  <si>
    <t>Vodorovné přemístění výkopku z hor.1-4 do 50 m</t>
  </si>
  <si>
    <t>přemístění výkopku pro ter.úpravy : (315,0*0,10)</t>
  </si>
  <si>
    <t>180402111R00</t>
  </si>
  <si>
    <t>Založení trávníku parkového výsevem v rovině</t>
  </si>
  <si>
    <t>pás š.1,0m okolo oválu : (315)</t>
  </si>
  <si>
    <t>181301101R00</t>
  </si>
  <si>
    <t>Rozprostření ornice, rovina, tl. do 10 cm do 500m2</t>
  </si>
  <si>
    <t>(315,0)</t>
  </si>
  <si>
    <t>103-64199.NC</t>
  </si>
  <si>
    <t>Zemina pro ter.úpravy</t>
  </si>
  <si>
    <t>Vlastní</t>
  </si>
  <si>
    <t>R-položka</t>
  </si>
  <si>
    <t>POL12_0</t>
  </si>
  <si>
    <t>/dodávka zeminy/</t>
  </si>
  <si>
    <t>dovoz zeminy pro ter.úpravy : (315,0*0,10)</t>
  </si>
  <si>
    <t>1030T</t>
  </si>
  <si>
    <t>Směs travní technická</t>
  </si>
  <si>
    <t>kg</t>
  </si>
  <si>
    <t>Specifikace</t>
  </si>
  <si>
    <t>POL3_1</t>
  </si>
  <si>
    <t>(315,0*35)/1000</t>
  </si>
  <si>
    <t>275313611R00</t>
  </si>
  <si>
    <t>Beton základových patek prostý C 16/20</t>
  </si>
  <si>
    <t>589119201T03</t>
  </si>
  <si>
    <t>Sportovní PUR povrch EPDM, jednovrstvý, tl. 10mm plocha do 1000m2, červená barva</t>
  </si>
  <si>
    <t xml:space="preserve">m2    </t>
  </si>
  <si>
    <t>POL1_</t>
  </si>
  <si>
    <t>Kompletní dodávka a položení monolitického um.povrchu,včetně lajnování- Elastický polyuretanový sportovní jednovrstvý povrch z barevného granulátu typu EPDM frakce 1-4mm a polyuretanového pojiva s porézní vrstvou. Povrch je vodopropustný, monolitický a splňuje normu DIN 18035/6. Neobsahuje změkčovadla, a proto v průběhu své životnosti nekřehne a nemění své vlastnosti. To umožňuje jednoduché opravy v případě mechanického poškození.</t>
  </si>
  <si>
    <t/>
  </si>
  <si>
    <t>Doporučené podkladní souvrství: vodopropustný asfalt, ET podložka, beton</t>
  </si>
  <si>
    <t>Spádování podkladu: 0,5%</t>
  </si>
  <si>
    <t>Sporty: atletika, basketbal, házená, malá kopaná, míčové a školní hry, nohejbal, tenis, volejbal, dětská hřiště</t>
  </si>
  <si>
    <t>Požadovaná rovinatost podkladu ±3mm na 4-metrové lati.</t>
  </si>
  <si>
    <t>Podmínky provádění:</t>
  </si>
  <si>
    <t>- teplota vzduchu nesmí po celý den klesnout pod +10°C</t>
  </si>
  <si>
    <t>- vlhkost vzduchu musí být v rozmezí 30-70%</t>
  </si>
  <si>
    <t>- teplota podkladu nesmí byt nižší než +10°C a vyšší než +60°C</t>
  </si>
  <si>
    <t>vnitřní plocha atletického oválu : (1537,04)</t>
  </si>
  <si>
    <t>589119202T03</t>
  </si>
  <si>
    <t>Sportovní PUR povrch EPDM, jednovrstvý, tl. 10mm plocha do 1000m2, zelená barva</t>
  </si>
  <si>
    <t>plocha vnitřních zatáček - zelený povrch EPDM : (644,4)</t>
  </si>
  <si>
    <t>589311111R00</t>
  </si>
  <si>
    <t>Kryt ploch pro atletiku - umělý PUR vodopropustný typ "Spray Coat"</t>
  </si>
  <si>
    <t>Sportovní povrch musí splňovat tyto všeobecné náležitosti:</t>
  </si>
  <si>
    <t>a) Certifikace World Athletics (IAAF)</t>
  </si>
  <si>
    <t>b) Certifikace podle EN 14 877</t>
  </si>
  <si>
    <t>Požadované technické vlastnosti:</t>
  </si>
  <si>
    <t>a) Podle IAAF specifikace</t>
  </si>
  <si>
    <t>Útlum dopadu – min 35%</t>
  </si>
  <si>
    <t>Vertikální deformace – min 1,5 mm</t>
  </si>
  <si>
    <t>Kluzkost – min 0,5</t>
  </si>
  <si>
    <t>Vodopropustnost – 1 N/mm2, min 80%</t>
  </si>
  <si>
    <t>Pevnost v tahu – min 0,6 mm</t>
  </si>
  <si>
    <t>Protažení – min 70%</t>
  </si>
  <si>
    <t>b) Podle specifikace DIN V 18035-6</t>
  </si>
  <si>
    <t>Standartní deformace – min 0,6 mm</t>
  </si>
  <si>
    <t>Odporové opotřebení – max 1 mm</t>
  </si>
  <si>
    <t>atletická dráha : (1143,56)</t>
  </si>
  <si>
    <t>564751113R00</t>
  </si>
  <si>
    <t>Podklad z kameniva drceného vel.32-63 mm,tl. 17 cm</t>
  </si>
  <si>
    <t>plocha vnitřních zatáček+vnitřní plocha atletického oválu : (644,4+1537,04)</t>
  </si>
  <si>
    <t>564801109T01</t>
  </si>
  <si>
    <t>Podklad ze štěrkodrti po zhutnění tloušťky 1 cm frakce 0-4 mm</t>
  </si>
  <si>
    <t>564801111T03</t>
  </si>
  <si>
    <t>Podklad ze štěrkodrti po zhutnění tloušťky 3 cm frakce 4-8 mm</t>
  </si>
  <si>
    <t>564801112V02</t>
  </si>
  <si>
    <t>Podklad ze štěrkodrti po zhutnění tloušťky 4 cm frakce 8/16</t>
  </si>
  <si>
    <t>564801112V03</t>
  </si>
  <si>
    <t>Podklad ze štěrkodrti po zhutnění tloušťky 4 cm frakce 16/32</t>
  </si>
  <si>
    <t>326882T10</t>
  </si>
  <si>
    <t>Asfaltový koberec otevřený (AKO 8) tl. 4 cm</t>
  </si>
  <si>
    <t>POL12_1</t>
  </si>
  <si>
    <t>326885T10</t>
  </si>
  <si>
    <t>Asfaltový koberec otevřený (AKO 16) tl. 5 cm</t>
  </si>
  <si>
    <t>564831111R00</t>
  </si>
  <si>
    <t>Podklad ze štěrkodrti po zhutnění tloušťky 10 cm</t>
  </si>
  <si>
    <t>lapač písku :  (6,8*0,4*2)+(2,75*0,4)+(0,7*0,4*2)</t>
  </si>
  <si>
    <t>631571007R00</t>
  </si>
  <si>
    <t>Násyp z písku slévárenského</t>
  </si>
  <si>
    <t>výplň doskočiště : (6,0*2,75*0,4)</t>
  </si>
  <si>
    <t>918101111R00</t>
  </si>
  <si>
    <t>Lože pod obrubníky nebo obruby dlažeb z C 12/15</t>
  </si>
  <si>
    <t>(17,85*0,25*0,20)</t>
  </si>
  <si>
    <t>564231111R00</t>
  </si>
  <si>
    <t>Podklad ze štěrkopísku po zhutnění tloušťky 10 cm</t>
  </si>
  <si>
    <t>631319165R00</t>
  </si>
  <si>
    <t>Příplatek za konečnou úpravu mazanin tl. 24 cm</t>
  </si>
  <si>
    <t>(0,852)</t>
  </si>
  <si>
    <t>631315611RT2</t>
  </si>
  <si>
    <t>Mazanina betonová tl. 12 - 24 cm C 16/20 vyztužená ocelovými vlákny 20 kg / m3</t>
  </si>
  <si>
    <t>lapač písku :  ((6,8*0,4*2)+(2,75*0,4)+(0,7*0,4*2))*0,12</t>
  </si>
  <si>
    <t>632412130R00</t>
  </si>
  <si>
    <t>Potěr ze SMS, ruční zpracování, tl. 30 mm</t>
  </si>
  <si>
    <t>63915-1025.NC</t>
  </si>
  <si>
    <t>Obrubník s plast.krytem 1000x400x60mm</t>
  </si>
  <si>
    <t>KUS</t>
  </si>
  <si>
    <t>/dodávka speciálních obrubníků s plastovým krytem pro doskočiště/</t>
  </si>
  <si>
    <t>((6,0+2,75)*2)*1,02</t>
  </si>
  <si>
    <t>175101101R00</t>
  </si>
  <si>
    <t>Obsyp potrubí bez prohození sypaniny</t>
  </si>
  <si>
    <t>((151,4+40,35)*0,3*0,6)</t>
  </si>
  <si>
    <t>451541111R00</t>
  </si>
  <si>
    <t>Lože pod potrubí ze štěrkodrtě 0 - 63 mm</t>
  </si>
  <si>
    <t>((151,4+40,35)*0,3*0,05)</t>
  </si>
  <si>
    <t>871251111R00</t>
  </si>
  <si>
    <t>Montáž trubek z tvrdého PVC ve výkopu d 100 mm</t>
  </si>
  <si>
    <t>871351111R00</t>
  </si>
  <si>
    <t>Montáž trubek z tvrdého PVC ve výkopu d 150 mm</t>
  </si>
  <si>
    <t>214500211R11</t>
  </si>
  <si>
    <t>Zřízení výplně rýhy, potr. DN 150</t>
  </si>
  <si>
    <t>286111201R</t>
  </si>
  <si>
    <t>Trubka PVC kanalizační hrdlovaná d 100x3,0x5000 mm</t>
  </si>
  <si>
    <t>kus</t>
  </si>
  <si>
    <t>SPCM</t>
  </si>
  <si>
    <t>RTS 20/ II</t>
  </si>
  <si>
    <t>POL3_</t>
  </si>
  <si>
    <t>napojovací potrubí 100 : (151,4/5)*1,02</t>
  </si>
  <si>
    <t>28611154.AR</t>
  </si>
  <si>
    <t>Trubka kanalizační KGEM SN 4 PVC 150x4,0x5000 mm</t>
  </si>
  <si>
    <t>potrubí svodné : (40,35/5)*1,02</t>
  </si>
  <si>
    <t>597103111RT1</t>
  </si>
  <si>
    <t>Montáž vpusti pro žlaby polymerbetonové včetně obetonování C 12/15, zatížení A 15-C 250 kN</t>
  </si>
  <si>
    <t>(6)</t>
  </si>
  <si>
    <t>(150*0,30*0,25)</t>
  </si>
  <si>
    <t>326903T10</t>
  </si>
  <si>
    <t>Montáž odvodňovacího žlabu - polymerbeton zatížení A 15 kN</t>
  </si>
  <si>
    <t>žlaby : (106,0+44,0)</t>
  </si>
  <si>
    <t>87299-9008.NC</t>
  </si>
  <si>
    <t>Revizní nástavec pro vpusť</t>
  </si>
  <si>
    <t>ks</t>
  </si>
  <si>
    <t>/pro vpusť ke štěrbinovému žlabu/</t>
  </si>
  <si>
    <t>87299-9001.NC</t>
  </si>
  <si>
    <t>Liniový odvodňovací žlab dl. 100cm DN 100</t>
  </si>
  <si>
    <t>žlaby : (108)</t>
  </si>
  <si>
    <t>odpočet - vpusti : -(4*0,5)</t>
  </si>
  <si>
    <t>87299-9002.NC</t>
  </si>
  <si>
    <t>Liniový odvodňovací žlab dl. 50cm DN 100</t>
  </si>
  <si>
    <t>žlaby : (45*0,5)*2</t>
  </si>
  <si>
    <t>odpočet - vpusti : -(2*0,5)</t>
  </si>
  <si>
    <t>87299-9003.NC</t>
  </si>
  <si>
    <t xml:space="preserve">Vpusť k odvod.žlabu dl. 50cm </t>
  </si>
  <si>
    <t>214500111R00</t>
  </si>
  <si>
    <t>Zřízení výplně rýhy, potr. DN 80, štěrk do 30 cm</t>
  </si>
  <si>
    <t>451573111R00</t>
  </si>
  <si>
    <t>Lože pod potrubí ze štěrkopísku do 63 mm</t>
  </si>
  <si>
    <t>(882,7*0,3*0,05)</t>
  </si>
  <si>
    <t>871218111R00</t>
  </si>
  <si>
    <t>Kladení dren. potrubí do rýhy, tvr. PVC, do 90 mm</t>
  </si>
  <si>
    <t>326864T10</t>
  </si>
  <si>
    <t>Osazení plastové šachty</t>
  </si>
  <si>
    <t>(2)</t>
  </si>
  <si>
    <t>583415024</t>
  </si>
  <si>
    <t>Kamenivo drcené frakce  8/16 B</t>
  </si>
  <si>
    <t>T</t>
  </si>
  <si>
    <t>(882,7*0,5*0,3)*1,9</t>
  </si>
  <si>
    <t>899471008NC</t>
  </si>
  <si>
    <t>Vsakovací jímka</t>
  </si>
  <si>
    <t>kpl</t>
  </si>
  <si>
    <t>(1)</t>
  </si>
  <si>
    <t>1031T</t>
  </si>
  <si>
    <t>Šachta DN400</t>
  </si>
  <si>
    <t>28611222.AR</t>
  </si>
  <si>
    <t>Trubka PVC drenážní flexibilní d 80 mm</t>
  </si>
  <si>
    <t>sběrné drény DN 80 : ((202,4+119,9+560,4)*1,02)</t>
  </si>
  <si>
    <t>953943123R00</t>
  </si>
  <si>
    <t>Osazení kovových předmětů do betonu, 15 kg / kus</t>
  </si>
  <si>
    <t>osazení pouzder odrazových prken:(1)</t>
  </si>
  <si>
    <t>osazení pouzder sloupků sítí):(6)</t>
  </si>
  <si>
    <t>(7)</t>
  </si>
  <si>
    <t>91301-1003.NC</t>
  </si>
  <si>
    <t>Sloupky sítí volejbal,nohejbal</t>
  </si>
  <si>
    <t>sada</t>
  </si>
  <si>
    <t>(3)</t>
  </si>
  <si>
    <t>91399-1006.NC</t>
  </si>
  <si>
    <t>Streetbalový koš-kompletní konstrukce</t>
  </si>
  <si>
    <t>/dodávka kompletní konstrukce streetbalového koše, vč.venkovní laminované desky 130x90cm,koše,síťky a pouzder/</t>
  </si>
  <si>
    <t>(4)</t>
  </si>
  <si>
    <t>91301-1004.NC</t>
  </si>
  <si>
    <t>Síť volejbal - černá 2 mm</t>
  </si>
  <si>
    <t>913011005NC</t>
  </si>
  <si>
    <t>Branka na házenou, lak.+pozink. vč.bílé sítě /malá kopaná/</t>
  </si>
  <si>
    <t>91399-1010.NC</t>
  </si>
  <si>
    <t>Pouzdra sloupků sítí pro um. povrch</t>
  </si>
  <si>
    <t>91399-1021.NC</t>
  </si>
  <si>
    <t>Odrazové prkno pro skok daleký (vč.pouzdra)</t>
  </si>
  <si>
    <t>91399-1022.NC</t>
  </si>
  <si>
    <t>Mobilní hliníkové závaží k brance</t>
  </si>
  <si>
    <t>pár</t>
  </si>
  <si>
    <t>91399-1023.NC</t>
  </si>
  <si>
    <t>Lapač písku-pryžová rohož 600/400/25mm</t>
  </si>
  <si>
    <t>91401-1007.NC</t>
  </si>
  <si>
    <t>Záchytné oplocení v. 5m - výplň z PP sítě, oko 50x50x3mm</t>
  </si>
  <si>
    <t>/agregovaná položka - kompletní dodávka a montáž konstrukce záchytného oplocení v. 5m. Sloupky ocelové d=102x5mm, ocelové vzpěry d=48x3mm, záchytná PP síť oko 50x50x3mm zelená, uchycení sítě pomocí karabinek k ocelovým napínacím lankám v horní, prostředníí a spodní části oplocení, povrchová úprava sloupků a vzpěr = žár. zink. součástí položky je kompletní zhotovení betonových základových patek 800x800x900mm - bude osazeno ocelové montážní pouzdro do betonové základ. patky/</t>
  </si>
  <si>
    <t>záchytné oplocení : (26,644+50,660)*2</t>
  </si>
  <si>
    <t>916561111R00</t>
  </si>
  <si>
    <t>Osazení záhon.obrubníků do lože z C 12/15 s opěrou</t>
  </si>
  <si>
    <t>(315,0*0,20*0,15)</t>
  </si>
  <si>
    <t>59217310R</t>
  </si>
  <si>
    <t>Obrubník zahradní 50/5/25 II nat</t>
  </si>
  <si>
    <t>(315,0*2)*1,02</t>
  </si>
  <si>
    <t>998222012R00</t>
  </si>
  <si>
    <t>Přesun hmot, zpevněné plochy, kryt z kameniva</t>
  </si>
  <si>
    <t>t</t>
  </si>
  <si>
    <t>00511 R</t>
  </si>
  <si>
    <t xml:space="preserve">Geodetické práce </t>
  </si>
  <si>
    <t>Soubor</t>
  </si>
  <si>
    <t>VRN</t>
  </si>
  <si>
    <t>POL99_8</t>
  </si>
  <si>
    <t>1004T</t>
  </si>
  <si>
    <t>NUS-náklady spojené s umístěním stavby</t>
  </si>
  <si>
    <t>1008T</t>
  </si>
  <si>
    <t>Zabezpečení staveniště</t>
  </si>
  <si>
    <t>soubor</t>
  </si>
  <si>
    <t>9001</t>
  </si>
  <si>
    <t>Projektová dokumentace a inženýrská činnost</t>
  </si>
  <si>
    <t>kpl.</t>
  </si>
  <si>
    <t>005241010R</t>
  </si>
  <si>
    <t xml:space="preserve">Dokumentace skutečného provedení </t>
  </si>
  <si>
    <t>/náklady na vyhotovení dokumentace skutečného provedení stavby a její předání objednateli v požadované formě a požadovaném počtu/</t>
  </si>
  <si>
    <t>SUM</t>
  </si>
  <si>
    <t>Poznámky uchazeče k zadání</t>
  </si>
  <si>
    <t>POPUZIV</t>
  </si>
  <si>
    <t>Prostředí: venkovní prostředí</t>
  </si>
  <si>
    <t>Kompletní dodávka a položení monolitického um.povrchu - (typ Spray coat),včetně lajnování-ATLETICKÝ OVÁL - tento typ povrchu je tvořen základní vrstvou z černého gumového granulátu SBR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nástřik tl. 3mm z jemného gumového granulátu EPDM frakce 0,5-1,5mm způsobujícího zdrsnění a protiskluzový efekt. Celková tl. povrchu je tedy 13mm. Tento povrch je určen speciállně pro atletiku. Barva povrchu červená, lajnování jednotlivých drah na oválu a základních handicapů bude provedeno bílou PUR barvou, ostatní handicapy budou provedeny v rozdílných barevných odstínech. Umělý povrch bude červený a musí mít platný certifikát Mezinárodní atletické federace World Athletics (IAAF).</t>
  </si>
  <si>
    <t>END</t>
  </si>
  <si>
    <t>Pol__0001</t>
  </si>
  <si>
    <t>PROCVIČOVÁNÍ KLOUBŮ</t>
  </si>
  <si>
    <t>POL1_9</t>
  </si>
  <si>
    <t>Pol__0002</t>
  </si>
  <si>
    <t>ŠLAPACÍ ZAŘÍZENÍ</t>
  </si>
  <si>
    <t>Pol__0003</t>
  </si>
  <si>
    <t>ELIPSOVITÉ ZAŘÍZENÍ</t>
  </si>
  <si>
    <t>Pol__0004</t>
  </si>
  <si>
    <t>PROCVIČOVÁNÍ CHŮZE double</t>
  </si>
  <si>
    <t>Pol__0005</t>
  </si>
  <si>
    <t>JEZDECKÉ ZAŘÍZENÍ</t>
  </si>
  <si>
    <t>Pol__0006</t>
  </si>
  <si>
    <t>SURFOVACÍ ZAŘÍZENÍ</t>
  </si>
  <si>
    <t>Pol__0007</t>
  </si>
  <si>
    <t>SEDY LEHY</t>
  </si>
  <si>
    <t>Pol__0008</t>
  </si>
  <si>
    <t>TWIST A SURF</t>
  </si>
  <si>
    <t>Pol__0009</t>
  </si>
  <si>
    <t>Instalace prvků na travnatý povrch</t>
  </si>
  <si>
    <t>Pol__0010</t>
  </si>
  <si>
    <t>Doprava dle zón</t>
  </si>
  <si>
    <t>POL3_0</t>
  </si>
  <si>
    <t>Pol__0011</t>
  </si>
  <si>
    <t>Informační cedule s provozním řádem bez sloupku</t>
  </si>
  <si>
    <t>Pol__0012</t>
  </si>
  <si>
    <t>Sloupek k informační ceduli s provozním řádem</t>
  </si>
  <si>
    <t>Pol__0013</t>
  </si>
  <si>
    <t>Instalace informační cedule s provozním řádem instalace na travnatý povrch</t>
  </si>
  <si>
    <t>Soupis prací s výkazem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</si>
</sst>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1.xml" />
  <Relationship Id="rId4" Type="http://schemas.openxmlformats.org/officeDocument/2006/relationships/worksheet" Target="worksheets/sheet4.xml" />
  <Relationship Id="rId9" Type="http://schemas.openxmlformats.org/officeDocument/2006/relationships/calcChain" Target="calcChain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</Relationships>
</file>

<file path=xl/worksheets/_rels/sheet2.xml.rels>&#65279;<?xml version="1.0" encoding="UTF-8" standalone="yes"?>
<Relationships xmlns="http://schemas.openxmlformats.org/package/2006/relationships"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3.v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76" t="s">
        <v>404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0" t="s">
        <v>23</v>
      </c>
      <c r="C2" s="111"/>
      <c r="D2" s="112" t="s">
        <v>40</v>
      </c>
      <c r="E2" s="113" t="s">
        <v>41</v>
      </c>
      <c r="F2" s="114"/>
      <c r="G2" s="114"/>
      <c r="H2" s="114"/>
      <c r="I2" s="114"/>
      <c r="J2" s="115"/>
      <c r="O2" s="1"/>
    </row>
    <row r="3" spans="1:15" ht="27" hidden="1" customHeight="1" x14ac:dyDescent="0.2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22</v>
      </c>
      <c r="D5" s="91"/>
      <c r="E5" s="92"/>
      <c r="F5" s="92"/>
      <c r="G5" s="92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6"/>
      <c r="E11" s="126"/>
      <c r="F11" s="126"/>
      <c r="G11" s="126"/>
      <c r="H11" s="18" t="s">
        <v>39</v>
      </c>
      <c r="I11" s="131"/>
      <c r="J11" s="8"/>
    </row>
    <row r="12" spans="1:15" ht="15.75" customHeight="1" x14ac:dyDescent="0.2">
      <c r="A12" s="2"/>
      <c r="B12" s="28"/>
      <c r="C12" s="55"/>
      <c r="D12" s="127"/>
      <c r="E12" s="127"/>
      <c r="F12" s="127"/>
      <c r="G12" s="127"/>
      <c r="H12" s="18" t="s">
        <v>35</v>
      </c>
      <c r="I12" s="131"/>
      <c r="J12" s="8"/>
    </row>
    <row r="13" spans="1:15" ht="15.75" customHeight="1" x14ac:dyDescent="0.2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86"/>
      <c r="F15" s="86"/>
      <c r="G15" s="87"/>
      <c r="H15" s="87"/>
      <c r="I15" s="87" t="s">
        <v>30</v>
      </c>
      <c r="J15" s="88"/>
    </row>
    <row r="16" spans="1:15" ht="23.25" customHeight="1" x14ac:dyDescent="0.2">
      <c r="A16" s="193" t="s">
        <v>25</v>
      </c>
      <c r="B16" s="38" t="s">
        <v>25</v>
      </c>
      <c r="C16" s="62"/>
      <c r="D16" s="63"/>
      <c r="E16" s="82"/>
      <c r="F16" s="83"/>
      <c r="G16" s="82"/>
      <c r="H16" s="83"/>
      <c r="I16" s="82">
        <f>SUMIF(F51:F66,A16,I51:I66)+SUMIF(F51:F66,"PSU",I51:I66)</f>
        <v>0</v>
      </c>
      <c r="J16" s="84"/>
    </row>
    <row r="17" spans="1:10" ht="23.25" customHeight="1" x14ac:dyDescent="0.2">
      <c r="A17" s="193" t="s">
        <v>26</v>
      </c>
      <c r="B17" s="38" t="s">
        <v>26</v>
      </c>
      <c r="C17" s="62"/>
      <c r="D17" s="63"/>
      <c r="E17" s="82"/>
      <c r="F17" s="83"/>
      <c r="G17" s="82"/>
      <c r="H17" s="83"/>
      <c r="I17" s="82">
        <f>SUMIF(F51:F66,A17,I51:I66)</f>
        <v>0</v>
      </c>
      <c r="J17" s="84"/>
    </row>
    <row r="18" spans="1:10" ht="23.25" customHeight="1" x14ac:dyDescent="0.2">
      <c r="A18" s="193" t="s">
        <v>27</v>
      </c>
      <c r="B18" s="38" t="s">
        <v>27</v>
      </c>
      <c r="C18" s="62"/>
      <c r="D18" s="63"/>
      <c r="E18" s="82"/>
      <c r="F18" s="83"/>
      <c r="G18" s="82"/>
      <c r="H18" s="83"/>
      <c r="I18" s="82">
        <f>SUMIF(F51:F66,A18,I51:I66)</f>
        <v>0</v>
      </c>
      <c r="J18" s="84"/>
    </row>
    <row r="19" spans="1:10" ht="23.25" customHeight="1" x14ac:dyDescent="0.2">
      <c r="A19" s="193" t="s">
        <v>79</v>
      </c>
      <c r="B19" s="38" t="s">
        <v>28</v>
      </c>
      <c r="C19" s="62"/>
      <c r="D19" s="63"/>
      <c r="E19" s="82"/>
      <c r="F19" s="83"/>
      <c r="G19" s="82"/>
      <c r="H19" s="83"/>
      <c r="I19" s="82">
        <f>SUMIF(F51:F66,A19,I51:I66)</f>
        <v>0</v>
      </c>
      <c r="J19" s="84"/>
    </row>
    <row r="20" spans="1:10" ht="23.25" customHeight="1" x14ac:dyDescent="0.2">
      <c r="A20" s="193" t="s">
        <v>82</v>
      </c>
      <c r="B20" s="38" t="s">
        <v>29</v>
      </c>
      <c r="C20" s="62"/>
      <c r="D20" s="63"/>
      <c r="E20" s="82"/>
      <c r="F20" s="83"/>
      <c r="G20" s="82"/>
      <c r="H20" s="83"/>
      <c r="I20" s="82">
        <f>SUMIF(F51:F66,A20,I51:I66)</f>
        <v>0</v>
      </c>
      <c r="J20" s="84"/>
    </row>
    <row r="21" spans="1:10" ht="23.25" customHeight="1" x14ac:dyDescent="0.2">
      <c r="A21" s="2"/>
      <c r="B21" s="48" t="s">
        <v>30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24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36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38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42</v>
      </c>
      <c r="C39" s="145"/>
      <c r="D39" s="145"/>
      <c r="E39" s="145"/>
      <c r="F39" s="146">
        <f>'01 2021A069 Pol'!AE242+'02 20210069a Pol'!AE23</f>
        <v>0</v>
      </c>
      <c r="G39" s="147">
        <f>'01 2021A069 Pol'!AF242+'02 20210069a Pol'!AF23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 t="s">
        <v>43</v>
      </c>
      <c r="C40" s="151" t="s">
        <v>44</v>
      </c>
      <c r="D40" s="151"/>
      <c r="E40" s="151"/>
      <c r="F40" s="152">
        <f>'01 2021A069 Pol'!AE242</f>
        <v>0</v>
      </c>
      <c r="G40" s="153">
        <f>'01 2021A069 Pol'!AF242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5" t="s">
        <v>45</v>
      </c>
      <c r="C41" s="145" t="s">
        <v>44</v>
      </c>
      <c r="D41" s="145"/>
      <c r="E41" s="145"/>
      <c r="F41" s="156">
        <f>'01 2021A069 Pol'!AE242</f>
        <v>0</v>
      </c>
      <c r="G41" s="148">
        <f>'01 2021A069 Pol'!AF242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">
      <c r="A42" s="134">
        <v>2</v>
      </c>
      <c r="B42" s="150" t="s">
        <v>46</v>
      </c>
      <c r="C42" s="151" t="s">
        <v>47</v>
      </c>
      <c r="D42" s="151"/>
      <c r="E42" s="151"/>
      <c r="F42" s="152">
        <f>'02 20210069a Pol'!AE23</f>
        <v>0</v>
      </c>
      <c r="G42" s="153">
        <f>'02 20210069a Pol'!AF23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customHeight="1" x14ac:dyDescent="0.2">
      <c r="A43" s="134">
        <v>3</v>
      </c>
      <c r="B43" s="155" t="s">
        <v>40</v>
      </c>
      <c r="C43" s="145" t="s">
        <v>47</v>
      </c>
      <c r="D43" s="145"/>
      <c r="E43" s="145"/>
      <c r="F43" s="156">
        <f>'02 20210069a Pol'!AE23</f>
        <v>0</v>
      </c>
      <c r="G43" s="148">
        <f>'02 20210069a Pol'!AF23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">
      <c r="A44" s="134"/>
      <c r="B44" s="157" t="s">
        <v>48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75" x14ac:dyDescent="0.25">
      <c r="B48" s="173" t="s">
        <v>50</v>
      </c>
    </row>
    <row r="50" spans="1:10" ht="25.5" customHeight="1" x14ac:dyDescent="0.2">
      <c r="A50" s="175"/>
      <c r="B50" s="178" t="s">
        <v>17</v>
      </c>
      <c r="C50" s="178" t="s">
        <v>5</v>
      </c>
      <c r="D50" s="179"/>
      <c r="E50" s="179"/>
      <c r="F50" s="180" t="s">
        <v>51</v>
      </c>
      <c r="G50" s="180"/>
      <c r="H50" s="180"/>
      <c r="I50" s="180" t="s">
        <v>30</v>
      </c>
      <c r="J50" s="180" t="s">
        <v>0</v>
      </c>
    </row>
    <row r="51" spans="1:10" ht="36.75" customHeight="1" x14ac:dyDescent="0.2">
      <c r="A51" s="176"/>
      <c r="B51" s="181" t="s">
        <v>52</v>
      </c>
      <c r="C51" s="182" t="s">
        <v>53</v>
      </c>
      <c r="D51" s="183"/>
      <c r="E51" s="183"/>
      <c r="F51" s="189" t="s">
        <v>25</v>
      </c>
      <c r="G51" s="190"/>
      <c r="H51" s="190"/>
      <c r="I51" s="190">
        <f>'01 2021A069 Pol'!G8</f>
        <v>0</v>
      </c>
      <c r="J51" s="187" t="str">
        <f>IF(I67=0,"",I51/I67*100)</f>
        <v/>
      </c>
    </row>
    <row r="52" spans="1:10" ht="36.75" customHeight="1" x14ac:dyDescent="0.2">
      <c r="A52" s="176"/>
      <c r="B52" s="181" t="s">
        <v>54</v>
      </c>
      <c r="C52" s="182" t="s">
        <v>55</v>
      </c>
      <c r="D52" s="183"/>
      <c r="E52" s="183"/>
      <c r="F52" s="189" t="s">
        <v>25</v>
      </c>
      <c r="G52" s="190"/>
      <c r="H52" s="190"/>
      <c r="I52" s="190">
        <f>'01 2021A069 Pol'!G32</f>
        <v>0</v>
      </c>
      <c r="J52" s="187" t="str">
        <f>IF(I67=0,"",I52/I67*100)</f>
        <v/>
      </c>
    </row>
    <row r="53" spans="1:10" ht="36.75" customHeight="1" x14ac:dyDescent="0.2">
      <c r="A53" s="176"/>
      <c r="B53" s="181" t="s">
        <v>56</v>
      </c>
      <c r="C53" s="182" t="s">
        <v>57</v>
      </c>
      <c r="D53" s="183"/>
      <c r="E53" s="183"/>
      <c r="F53" s="189" t="s">
        <v>25</v>
      </c>
      <c r="G53" s="190"/>
      <c r="H53" s="190"/>
      <c r="I53" s="190">
        <f>'01 2021A069 Pol'!G44</f>
        <v>0</v>
      </c>
      <c r="J53" s="187" t="str">
        <f>IF(I67=0,"",I53/I67*100)</f>
        <v/>
      </c>
    </row>
    <row r="54" spans="1:10" ht="36.75" customHeight="1" x14ac:dyDescent="0.2">
      <c r="A54" s="176"/>
      <c r="B54" s="181" t="s">
        <v>58</v>
      </c>
      <c r="C54" s="182" t="s">
        <v>59</v>
      </c>
      <c r="D54" s="183"/>
      <c r="E54" s="183"/>
      <c r="F54" s="189" t="s">
        <v>25</v>
      </c>
      <c r="G54" s="190"/>
      <c r="H54" s="190"/>
      <c r="I54" s="190">
        <f>'01 2021A069 Pol'!G49</f>
        <v>0</v>
      </c>
      <c r="J54" s="187" t="str">
        <f>IF(I67=0,"",I54/I67*100)</f>
        <v/>
      </c>
    </row>
    <row r="55" spans="1:10" ht="36.75" customHeight="1" x14ac:dyDescent="0.2">
      <c r="A55" s="176"/>
      <c r="B55" s="181" t="s">
        <v>60</v>
      </c>
      <c r="C55" s="182" t="s">
        <v>61</v>
      </c>
      <c r="D55" s="183"/>
      <c r="E55" s="183"/>
      <c r="F55" s="189" t="s">
        <v>25</v>
      </c>
      <c r="G55" s="190"/>
      <c r="H55" s="190"/>
      <c r="I55" s="190">
        <f>'01 2021A069 Pol'!G103</f>
        <v>0</v>
      </c>
      <c r="J55" s="187" t="str">
        <f>IF(I67=0,"",I55/I67*100)</f>
        <v/>
      </c>
    </row>
    <row r="56" spans="1:10" ht="36.75" customHeight="1" x14ac:dyDescent="0.2">
      <c r="A56" s="176"/>
      <c r="B56" s="181" t="s">
        <v>62</v>
      </c>
      <c r="C56" s="182" t="s">
        <v>63</v>
      </c>
      <c r="D56" s="183"/>
      <c r="E56" s="183"/>
      <c r="F56" s="189" t="s">
        <v>25</v>
      </c>
      <c r="G56" s="190"/>
      <c r="H56" s="190"/>
      <c r="I56" s="190">
        <f>'01 2021A069 Pol'!G125</f>
        <v>0</v>
      </c>
      <c r="J56" s="187" t="str">
        <f>IF(I67=0,"",I56/I67*100)</f>
        <v/>
      </c>
    </row>
    <row r="57" spans="1:10" ht="36.75" customHeight="1" x14ac:dyDescent="0.2">
      <c r="A57" s="176"/>
      <c r="B57" s="181" t="s">
        <v>64</v>
      </c>
      <c r="C57" s="182" t="s">
        <v>65</v>
      </c>
      <c r="D57" s="183"/>
      <c r="E57" s="183"/>
      <c r="F57" s="189" t="s">
        <v>25</v>
      </c>
      <c r="G57" s="190"/>
      <c r="H57" s="190"/>
      <c r="I57" s="190">
        <f>'01 2021A069 Pol'!G143</f>
        <v>0</v>
      </c>
      <c r="J57" s="187" t="str">
        <f>IF(I67=0,"",I57/I67*100)</f>
        <v/>
      </c>
    </row>
    <row r="58" spans="1:10" ht="36.75" customHeight="1" x14ac:dyDescent="0.2">
      <c r="A58" s="176"/>
      <c r="B58" s="181" t="s">
        <v>66</v>
      </c>
      <c r="C58" s="182" t="s">
        <v>67</v>
      </c>
      <c r="D58" s="183"/>
      <c r="E58" s="183"/>
      <c r="F58" s="189" t="s">
        <v>25</v>
      </c>
      <c r="G58" s="190"/>
      <c r="H58" s="190"/>
      <c r="I58" s="190">
        <f>'01 2021A069 Pol'!G159</f>
        <v>0</v>
      </c>
      <c r="J58" s="187" t="str">
        <f>IF(I67=0,"",I58/I67*100)</f>
        <v/>
      </c>
    </row>
    <row r="59" spans="1:10" ht="36.75" customHeight="1" x14ac:dyDescent="0.2">
      <c r="A59" s="176"/>
      <c r="B59" s="181" t="s">
        <v>68</v>
      </c>
      <c r="C59" s="182" t="s">
        <v>69</v>
      </c>
      <c r="D59" s="183"/>
      <c r="E59" s="183"/>
      <c r="F59" s="189" t="s">
        <v>25</v>
      </c>
      <c r="G59" s="190"/>
      <c r="H59" s="190"/>
      <c r="I59" s="190">
        <f>'01 2021A069 Pol'!G177</f>
        <v>0</v>
      </c>
      <c r="J59" s="187" t="str">
        <f>IF(I67=0,"",I59/I67*100)</f>
        <v/>
      </c>
    </row>
    <row r="60" spans="1:10" ht="36.75" customHeight="1" x14ac:dyDescent="0.2">
      <c r="A60" s="176"/>
      <c r="B60" s="181" t="s">
        <v>70</v>
      </c>
      <c r="C60" s="182" t="s">
        <v>71</v>
      </c>
      <c r="D60" s="183"/>
      <c r="E60" s="183"/>
      <c r="F60" s="189" t="s">
        <v>25</v>
      </c>
      <c r="G60" s="190"/>
      <c r="H60" s="190"/>
      <c r="I60" s="190">
        <f>'01 2021A069 Pol'!G198</f>
        <v>0</v>
      </c>
      <c r="J60" s="187" t="str">
        <f>IF(I67=0,"",I60/I67*100)</f>
        <v/>
      </c>
    </row>
    <row r="61" spans="1:10" ht="36.75" customHeight="1" x14ac:dyDescent="0.2">
      <c r="A61" s="176"/>
      <c r="B61" s="181" t="s">
        <v>72</v>
      </c>
      <c r="C61" s="182" t="s">
        <v>73</v>
      </c>
      <c r="D61" s="183"/>
      <c r="E61" s="183"/>
      <c r="F61" s="189" t="s">
        <v>25</v>
      </c>
      <c r="G61" s="190"/>
      <c r="H61" s="190"/>
      <c r="I61" s="190">
        <f>'01 2021A069 Pol'!G220</f>
        <v>0</v>
      </c>
      <c r="J61" s="187" t="str">
        <f>IF(I67=0,"",I61/I67*100)</f>
        <v/>
      </c>
    </row>
    <row r="62" spans="1:10" ht="36.75" customHeight="1" x14ac:dyDescent="0.2">
      <c r="A62" s="176"/>
      <c r="B62" s="181" t="s">
        <v>74</v>
      </c>
      <c r="C62" s="182" t="s">
        <v>75</v>
      </c>
      <c r="D62" s="183"/>
      <c r="E62" s="183"/>
      <c r="F62" s="189" t="s">
        <v>25</v>
      </c>
      <c r="G62" s="190"/>
      <c r="H62" s="190"/>
      <c r="I62" s="190">
        <f>'01 2021A069 Pol'!G224</f>
        <v>0</v>
      </c>
      <c r="J62" s="187" t="str">
        <f>IF(I67=0,"",I62/I67*100)</f>
        <v/>
      </c>
    </row>
    <row r="63" spans="1:10" ht="36.75" customHeight="1" x14ac:dyDescent="0.2">
      <c r="A63" s="176"/>
      <c r="B63" s="181" t="s">
        <v>76</v>
      </c>
      <c r="C63" s="182" t="s">
        <v>77</v>
      </c>
      <c r="D63" s="183"/>
      <c r="E63" s="183"/>
      <c r="F63" s="189" t="s">
        <v>25</v>
      </c>
      <c r="G63" s="190"/>
      <c r="H63" s="190"/>
      <c r="I63" s="190">
        <f>'01 2021A069 Pol'!G231</f>
        <v>0</v>
      </c>
      <c r="J63" s="187" t="str">
        <f>IF(I67=0,"",I63/I67*100)</f>
        <v/>
      </c>
    </row>
    <row r="64" spans="1:10" ht="36.75" customHeight="1" x14ac:dyDescent="0.2">
      <c r="A64" s="176"/>
      <c r="B64" s="181" t="s">
        <v>78</v>
      </c>
      <c r="C64" s="182" t="s">
        <v>47</v>
      </c>
      <c r="D64" s="183"/>
      <c r="E64" s="183"/>
      <c r="F64" s="189" t="s">
        <v>25</v>
      </c>
      <c r="G64" s="190"/>
      <c r="H64" s="190"/>
      <c r="I64" s="190">
        <f>'02 20210069a Pol'!G8</f>
        <v>0</v>
      </c>
      <c r="J64" s="187" t="str">
        <f>IF(I67=0,"",I64/I67*100)</f>
        <v/>
      </c>
    </row>
    <row r="65" spans="1:10" ht="36.75" customHeight="1" x14ac:dyDescent="0.2">
      <c r="A65" s="176"/>
      <c r="B65" s="181" t="s">
        <v>79</v>
      </c>
      <c r="C65" s="182" t="s">
        <v>28</v>
      </c>
      <c r="D65" s="183"/>
      <c r="E65" s="183"/>
      <c r="F65" s="189" t="s">
        <v>79</v>
      </c>
      <c r="G65" s="190"/>
      <c r="H65" s="190"/>
      <c r="I65" s="190">
        <f>'01 2021A069 Pol'!G233</f>
        <v>0</v>
      </c>
      <c r="J65" s="187" t="str">
        <f>IF(I67=0,"",I65/I67*100)</f>
        <v/>
      </c>
    </row>
    <row r="66" spans="1:10" ht="36.75" customHeight="1" x14ac:dyDescent="0.2">
      <c r="A66" s="176"/>
      <c r="B66" s="181" t="s">
        <v>80</v>
      </c>
      <c r="C66" s="182" t="s">
        <v>81</v>
      </c>
      <c r="D66" s="183"/>
      <c r="E66" s="183"/>
      <c r="F66" s="189" t="s">
        <v>79</v>
      </c>
      <c r="G66" s="190"/>
      <c r="H66" s="190"/>
      <c r="I66" s="190">
        <f>'01 2021A069 Pol'!G237</f>
        <v>0</v>
      </c>
      <c r="J66" s="187" t="str">
        <f>IF(I67=0,"",I66/I67*100)</f>
        <v/>
      </c>
    </row>
    <row r="67" spans="1:10" ht="25.5" customHeight="1" x14ac:dyDescent="0.2">
      <c r="A67" s="177"/>
      <c r="B67" s="184" t="s">
        <v>1</v>
      </c>
      <c r="C67" s="185"/>
      <c r="D67" s="186"/>
      <c r="E67" s="186"/>
      <c r="F67" s="191"/>
      <c r="G67" s="192"/>
      <c r="H67" s="192"/>
      <c r="I67" s="192">
        <f>SUM(I51:I66)</f>
        <v>0</v>
      </c>
      <c r="J67" s="188">
        <f>SUM(J51:J66)</f>
        <v>0</v>
      </c>
    </row>
    <row r="68" spans="1:10" x14ac:dyDescent="0.2">
      <c r="F68" s="132"/>
      <c r="G68" s="132"/>
      <c r="H68" s="132"/>
      <c r="I68" s="132"/>
      <c r="J68" s="133"/>
    </row>
    <row r="69" spans="1:10" x14ac:dyDescent="0.2">
      <c r="F69" s="132"/>
      <c r="G69" s="132"/>
      <c r="H69" s="132"/>
      <c r="I69" s="132"/>
      <c r="J69" s="133"/>
    </row>
    <row r="70" spans="1:10" x14ac:dyDescent="0.2">
      <c r="F70" s="132"/>
      <c r="G70" s="132"/>
      <c r="H70" s="132"/>
      <c r="I70" s="132"/>
      <c r="J70" s="133"/>
    </row>
  </sheetData>
  <sheetProtection algorithmName="SHA-512" hashValue="KEloIKY1ApJCfPQ3soHwWNpps3+ruXyZW3iwoTnb1bLvykc0h0ncfG1E4jk/8Zlqnxjj2xtanjneItNibjq0HQ==" saltValue="DLEyuSbM2S21lPD5yvpTt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C287E-92E7-4FEA-9C14-FF6FDD9CC6E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4" t="s">
        <v>404</v>
      </c>
      <c r="B1" s="194"/>
      <c r="C1" s="194"/>
      <c r="D1" s="194"/>
      <c r="E1" s="194"/>
      <c r="F1" s="194"/>
      <c r="G1" s="194"/>
      <c r="AG1" t="s">
        <v>83</v>
      </c>
    </row>
    <row r="2" spans="1:60" ht="24.95" customHeight="1" x14ac:dyDescent="0.2">
      <c r="A2" s="195" t="s">
        <v>7</v>
      </c>
      <c r="B2" s="49" t="s">
        <v>40</v>
      </c>
      <c r="C2" s="198" t="s">
        <v>41</v>
      </c>
      <c r="D2" s="196"/>
      <c r="E2" s="196"/>
      <c r="F2" s="196"/>
      <c r="G2" s="197"/>
      <c r="AG2" t="s">
        <v>84</v>
      </c>
    </row>
    <row r="3" spans="1:60" ht="24.95" customHeight="1" x14ac:dyDescent="0.2">
      <c r="A3" s="195" t="s">
        <v>8</v>
      </c>
      <c r="B3" s="49" t="s">
        <v>43</v>
      </c>
      <c r="C3" s="198" t="s">
        <v>44</v>
      </c>
      <c r="D3" s="196"/>
      <c r="E3" s="196"/>
      <c r="F3" s="196"/>
      <c r="G3" s="197"/>
      <c r="AC3" s="174" t="s">
        <v>84</v>
      </c>
      <c r="AG3" t="s">
        <v>85</v>
      </c>
    </row>
    <row r="4" spans="1:60" ht="24.95" customHeight="1" x14ac:dyDescent="0.2">
      <c r="A4" s="199" t="s">
        <v>9</v>
      </c>
      <c r="B4" s="200" t="s">
        <v>45</v>
      </c>
      <c r="C4" s="201" t="s">
        <v>44</v>
      </c>
      <c r="D4" s="202"/>
      <c r="E4" s="202"/>
      <c r="F4" s="202"/>
      <c r="G4" s="203"/>
      <c r="AG4" t="s">
        <v>86</v>
      </c>
    </row>
    <row r="5" spans="1:60" x14ac:dyDescent="0.2">
      <c r="D5" s="10"/>
    </row>
    <row r="6" spans="1:60" ht="38.25" x14ac:dyDescent="0.2">
      <c r="A6" s="205" t="s">
        <v>87</v>
      </c>
      <c r="B6" s="207" t="s">
        <v>88</v>
      </c>
      <c r="C6" s="207" t="s">
        <v>89</v>
      </c>
      <c r="D6" s="206" t="s">
        <v>90</v>
      </c>
      <c r="E6" s="205" t="s">
        <v>91</v>
      </c>
      <c r="F6" s="204" t="s">
        <v>92</v>
      </c>
      <c r="G6" s="205" t="s">
        <v>30</v>
      </c>
      <c r="H6" s="208" t="s">
        <v>31</v>
      </c>
      <c r="I6" s="208" t="s">
        <v>93</v>
      </c>
      <c r="J6" s="208" t="s">
        <v>32</v>
      </c>
      <c r="K6" s="208" t="s">
        <v>94</v>
      </c>
      <c r="L6" s="208" t="s">
        <v>95</v>
      </c>
      <c r="M6" s="208" t="s">
        <v>96</v>
      </c>
      <c r="N6" s="208" t="s">
        <v>97</v>
      </c>
      <c r="O6" s="208" t="s">
        <v>98</v>
      </c>
      <c r="P6" s="208" t="s">
        <v>99</v>
      </c>
      <c r="Q6" s="208" t="s">
        <v>100</v>
      </c>
      <c r="R6" s="208" t="s">
        <v>101</v>
      </c>
      <c r="S6" s="208" t="s">
        <v>102</v>
      </c>
      <c r="T6" s="208" t="s">
        <v>103</v>
      </c>
      <c r="U6" s="208" t="s">
        <v>104</v>
      </c>
      <c r="V6" s="208" t="s">
        <v>105</v>
      </c>
      <c r="W6" s="208" t="s">
        <v>106</v>
      </c>
      <c r="X6" s="208" t="s">
        <v>107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</row>
    <row r="8" spans="1:60" x14ac:dyDescent="0.2">
      <c r="A8" s="236" t="s">
        <v>108</v>
      </c>
      <c r="B8" s="237" t="s">
        <v>52</v>
      </c>
      <c r="C8" s="258" t="s">
        <v>53</v>
      </c>
      <c r="D8" s="238"/>
      <c r="E8" s="239"/>
      <c r="F8" s="240"/>
      <c r="G8" s="241">
        <f>SUMIF(AG9:AG31,"&lt;&gt;NOR",G9:G31)</f>
        <v>0</v>
      </c>
      <c r="H8" s="235"/>
      <c r="I8" s="235">
        <f>SUM(I9:I31)</f>
        <v>0</v>
      </c>
      <c r="J8" s="235"/>
      <c r="K8" s="235">
        <f>SUM(K9:K31)</f>
        <v>0</v>
      </c>
      <c r="L8" s="235"/>
      <c r="M8" s="235">
        <f>SUM(M9:M31)</f>
        <v>0</v>
      </c>
      <c r="N8" s="235"/>
      <c r="O8" s="235">
        <f>SUM(O9:O31)</f>
        <v>0</v>
      </c>
      <c r="P8" s="235"/>
      <c r="Q8" s="235">
        <f>SUM(Q9:Q31)</f>
        <v>0</v>
      </c>
      <c r="R8" s="235"/>
      <c r="S8" s="235"/>
      <c r="T8" s="235"/>
      <c r="U8" s="235"/>
      <c r="V8" s="235">
        <f>SUM(V9:V31)</f>
        <v>737.46</v>
      </c>
      <c r="W8" s="235"/>
      <c r="X8" s="235"/>
      <c r="AG8" t="s">
        <v>109</v>
      </c>
    </row>
    <row r="9" spans="1:60" outlineLevel="1" x14ac:dyDescent="0.2">
      <c r="A9" s="242">
        <v>1</v>
      </c>
      <c r="B9" s="243" t="s">
        <v>110</v>
      </c>
      <c r="C9" s="259" t="s">
        <v>111</v>
      </c>
      <c r="D9" s="244" t="s">
        <v>112</v>
      </c>
      <c r="E9" s="245">
        <v>1263.5</v>
      </c>
      <c r="F9" s="246"/>
      <c r="G9" s="247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113</v>
      </c>
      <c r="T9" s="228" t="s">
        <v>114</v>
      </c>
      <c r="U9" s="228">
        <v>0.36799999999999999</v>
      </c>
      <c r="V9" s="228">
        <f>ROUND(E9*U9,2)</f>
        <v>464.97</v>
      </c>
      <c r="W9" s="228"/>
      <c r="X9" s="228" t="s">
        <v>115</v>
      </c>
      <c r="Y9" s="209"/>
      <c r="Z9" s="209"/>
      <c r="AA9" s="209"/>
      <c r="AB9" s="209"/>
      <c r="AC9" s="209"/>
      <c r="AD9" s="209"/>
      <c r="AE9" s="209"/>
      <c r="AF9" s="209"/>
      <c r="AG9" s="209" t="s">
        <v>116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26"/>
      <c r="B10" s="227"/>
      <c r="C10" s="260" t="s">
        <v>117</v>
      </c>
      <c r="D10" s="230"/>
      <c r="E10" s="231">
        <v>1263.5</v>
      </c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09"/>
      <c r="Z10" s="209"/>
      <c r="AA10" s="209"/>
      <c r="AB10" s="209"/>
      <c r="AC10" s="209"/>
      <c r="AD10" s="209"/>
      <c r="AE10" s="209"/>
      <c r="AF10" s="209"/>
      <c r="AG10" s="209" t="s">
        <v>118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42">
        <v>2</v>
      </c>
      <c r="B11" s="243" t="s">
        <v>119</v>
      </c>
      <c r="C11" s="259" t="s">
        <v>120</v>
      </c>
      <c r="D11" s="244" t="s">
        <v>112</v>
      </c>
      <c r="E11" s="245">
        <v>3.468</v>
      </c>
      <c r="F11" s="246"/>
      <c r="G11" s="247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121</v>
      </c>
      <c r="T11" s="228" t="s">
        <v>114</v>
      </c>
      <c r="U11" s="228">
        <v>0.871</v>
      </c>
      <c r="V11" s="228">
        <f>ROUND(E11*U11,2)</f>
        <v>3.02</v>
      </c>
      <c r="W11" s="228"/>
      <c r="X11" s="228" t="s">
        <v>115</v>
      </c>
      <c r="Y11" s="209"/>
      <c r="Z11" s="209"/>
      <c r="AA11" s="209"/>
      <c r="AB11" s="209"/>
      <c r="AC11" s="209"/>
      <c r="AD11" s="209"/>
      <c r="AE11" s="209"/>
      <c r="AF11" s="209"/>
      <c r="AG11" s="209" t="s">
        <v>122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6"/>
      <c r="B12" s="227"/>
      <c r="C12" s="260" t="s">
        <v>123</v>
      </c>
      <c r="D12" s="230"/>
      <c r="E12" s="231">
        <v>1.944</v>
      </c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09"/>
      <c r="Z12" s="209"/>
      <c r="AA12" s="209"/>
      <c r="AB12" s="209"/>
      <c r="AC12" s="209"/>
      <c r="AD12" s="209"/>
      <c r="AE12" s="209"/>
      <c r="AF12" s="209"/>
      <c r="AG12" s="209" t="s">
        <v>118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26"/>
      <c r="B13" s="227"/>
      <c r="C13" s="260" t="s">
        <v>124</v>
      </c>
      <c r="D13" s="230"/>
      <c r="E13" s="231">
        <v>0.32400000000000001</v>
      </c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28"/>
      <c r="Y13" s="209"/>
      <c r="Z13" s="209"/>
      <c r="AA13" s="209"/>
      <c r="AB13" s="209"/>
      <c r="AC13" s="209"/>
      <c r="AD13" s="209"/>
      <c r="AE13" s="209"/>
      <c r="AF13" s="209"/>
      <c r="AG13" s="209" t="s">
        <v>118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26"/>
      <c r="B14" s="227"/>
      <c r="C14" s="260" t="s">
        <v>125</v>
      </c>
      <c r="D14" s="230"/>
      <c r="E14" s="231">
        <v>1.2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09"/>
      <c r="Z14" s="209"/>
      <c r="AA14" s="209"/>
      <c r="AB14" s="209"/>
      <c r="AC14" s="209"/>
      <c r="AD14" s="209"/>
      <c r="AE14" s="209"/>
      <c r="AF14" s="209"/>
      <c r="AG14" s="209" t="s">
        <v>118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42">
        <v>3</v>
      </c>
      <c r="B15" s="243" t="s">
        <v>126</v>
      </c>
      <c r="C15" s="259" t="s">
        <v>127</v>
      </c>
      <c r="D15" s="244" t="s">
        <v>128</v>
      </c>
      <c r="E15" s="245">
        <v>1074.45</v>
      </c>
      <c r="F15" s="246"/>
      <c r="G15" s="247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113</v>
      </c>
      <c r="T15" s="228" t="s">
        <v>114</v>
      </c>
      <c r="U15" s="228">
        <v>8.5000000000000006E-2</v>
      </c>
      <c r="V15" s="228">
        <f>ROUND(E15*U15,2)</f>
        <v>91.33</v>
      </c>
      <c r="W15" s="228"/>
      <c r="X15" s="228" t="s">
        <v>115</v>
      </c>
      <c r="Y15" s="209"/>
      <c r="Z15" s="209"/>
      <c r="AA15" s="209"/>
      <c r="AB15" s="209"/>
      <c r="AC15" s="209"/>
      <c r="AD15" s="209"/>
      <c r="AE15" s="209"/>
      <c r="AF15" s="209"/>
      <c r="AG15" s="209" t="s">
        <v>122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26"/>
      <c r="B16" s="227"/>
      <c r="C16" s="260" t="s">
        <v>129</v>
      </c>
      <c r="D16" s="230"/>
      <c r="E16" s="231">
        <v>202.4</v>
      </c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8"/>
      <c r="Y16" s="209"/>
      <c r="Z16" s="209"/>
      <c r="AA16" s="209"/>
      <c r="AB16" s="209"/>
      <c r="AC16" s="209"/>
      <c r="AD16" s="209"/>
      <c r="AE16" s="209"/>
      <c r="AF16" s="209"/>
      <c r="AG16" s="209" t="s">
        <v>118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26"/>
      <c r="B17" s="227"/>
      <c r="C17" s="260" t="s">
        <v>130</v>
      </c>
      <c r="D17" s="230"/>
      <c r="E17" s="231">
        <v>119.9</v>
      </c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09"/>
      <c r="Z17" s="209"/>
      <c r="AA17" s="209"/>
      <c r="AB17" s="209"/>
      <c r="AC17" s="209"/>
      <c r="AD17" s="209"/>
      <c r="AE17" s="209"/>
      <c r="AF17" s="209"/>
      <c r="AG17" s="209" t="s">
        <v>118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26"/>
      <c r="B18" s="227"/>
      <c r="C18" s="260" t="s">
        <v>131</v>
      </c>
      <c r="D18" s="230"/>
      <c r="E18" s="231">
        <v>560.4</v>
      </c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09"/>
      <c r="Z18" s="209"/>
      <c r="AA18" s="209"/>
      <c r="AB18" s="209"/>
      <c r="AC18" s="209"/>
      <c r="AD18" s="209"/>
      <c r="AE18" s="209"/>
      <c r="AF18" s="209"/>
      <c r="AG18" s="209" t="s">
        <v>118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26"/>
      <c r="B19" s="227"/>
      <c r="C19" s="260" t="s">
        <v>132</v>
      </c>
      <c r="D19" s="230"/>
      <c r="E19" s="231">
        <v>40.35</v>
      </c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09"/>
      <c r="Z19" s="209"/>
      <c r="AA19" s="209"/>
      <c r="AB19" s="209"/>
      <c r="AC19" s="209"/>
      <c r="AD19" s="209"/>
      <c r="AE19" s="209"/>
      <c r="AF19" s="209"/>
      <c r="AG19" s="209" t="s">
        <v>118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26"/>
      <c r="B20" s="227"/>
      <c r="C20" s="260" t="s">
        <v>133</v>
      </c>
      <c r="D20" s="230"/>
      <c r="E20" s="231">
        <v>151.4</v>
      </c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09"/>
      <c r="Z20" s="209"/>
      <c r="AA20" s="209"/>
      <c r="AB20" s="209"/>
      <c r="AC20" s="209"/>
      <c r="AD20" s="209"/>
      <c r="AE20" s="209"/>
      <c r="AF20" s="209"/>
      <c r="AG20" s="209" t="s">
        <v>118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42">
        <v>4</v>
      </c>
      <c r="B21" s="243" t="s">
        <v>134</v>
      </c>
      <c r="C21" s="259" t="s">
        <v>135</v>
      </c>
      <c r="D21" s="244" t="s">
        <v>112</v>
      </c>
      <c r="E21" s="245">
        <v>1460.3689999999999</v>
      </c>
      <c r="F21" s="246"/>
      <c r="G21" s="247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 t="s">
        <v>136</v>
      </c>
      <c r="T21" s="228" t="s">
        <v>114</v>
      </c>
      <c r="U21" s="228">
        <v>2.7E-2</v>
      </c>
      <c r="V21" s="228">
        <f>ROUND(E21*U21,2)</f>
        <v>39.43</v>
      </c>
      <c r="W21" s="228"/>
      <c r="X21" s="228" t="s">
        <v>115</v>
      </c>
      <c r="Y21" s="209"/>
      <c r="Z21" s="209"/>
      <c r="AA21" s="209"/>
      <c r="AB21" s="209"/>
      <c r="AC21" s="209"/>
      <c r="AD21" s="209"/>
      <c r="AE21" s="209"/>
      <c r="AF21" s="209"/>
      <c r="AG21" s="209" t="s">
        <v>122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26"/>
      <c r="B22" s="227"/>
      <c r="C22" s="261" t="s">
        <v>137</v>
      </c>
      <c r="D22" s="248"/>
      <c r="E22" s="248"/>
      <c r="F22" s="248"/>
      <c r="G22" s="24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8"/>
      <c r="U22" s="228"/>
      <c r="V22" s="228"/>
      <c r="W22" s="228"/>
      <c r="X22" s="228"/>
      <c r="Y22" s="209"/>
      <c r="Z22" s="209"/>
      <c r="AA22" s="209"/>
      <c r="AB22" s="209"/>
      <c r="AC22" s="209"/>
      <c r="AD22" s="209"/>
      <c r="AE22" s="209"/>
      <c r="AF22" s="209"/>
      <c r="AG22" s="209" t="s">
        <v>138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26"/>
      <c r="B23" s="227"/>
      <c r="C23" s="260" t="s">
        <v>139</v>
      </c>
      <c r="D23" s="230"/>
      <c r="E23" s="231">
        <v>1460.3689999999999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09"/>
      <c r="Z23" s="209"/>
      <c r="AA23" s="209"/>
      <c r="AB23" s="209"/>
      <c r="AC23" s="209"/>
      <c r="AD23" s="209"/>
      <c r="AE23" s="209"/>
      <c r="AF23" s="209"/>
      <c r="AG23" s="209" t="s">
        <v>118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ht="22.5" outlineLevel="1" x14ac:dyDescent="0.2">
      <c r="A24" s="242">
        <v>5</v>
      </c>
      <c r="B24" s="243" t="s">
        <v>140</v>
      </c>
      <c r="C24" s="259" t="s">
        <v>141</v>
      </c>
      <c r="D24" s="244" t="s">
        <v>112</v>
      </c>
      <c r="E24" s="245">
        <v>1460.3689999999999</v>
      </c>
      <c r="F24" s="246"/>
      <c r="G24" s="247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113</v>
      </c>
      <c r="T24" s="228" t="s">
        <v>114</v>
      </c>
      <c r="U24" s="228">
        <v>5.3999999999999999E-2</v>
      </c>
      <c r="V24" s="228">
        <f>ROUND(E24*U24,2)</f>
        <v>78.86</v>
      </c>
      <c r="W24" s="228"/>
      <c r="X24" s="228" t="s">
        <v>115</v>
      </c>
      <c r="Y24" s="209"/>
      <c r="Z24" s="209"/>
      <c r="AA24" s="209"/>
      <c r="AB24" s="209"/>
      <c r="AC24" s="209"/>
      <c r="AD24" s="209"/>
      <c r="AE24" s="209"/>
      <c r="AF24" s="209"/>
      <c r="AG24" s="209" t="s">
        <v>122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26"/>
      <c r="B25" s="227"/>
      <c r="C25" s="261" t="s">
        <v>137</v>
      </c>
      <c r="D25" s="248"/>
      <c r="E25" s="248"/>
      <c r="F25" s="248"/>
      <c r="G25" s="24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8"/>
      <c r="V25" s="228"/>
      <c r="W25" s="228"/>
      <c r="X25" s="228"/>
      <c r="Y25" s="209"/>
      <c r="Z25" s="209"/>
      <c r="AA25" s="209"/>
      <c r="AB25" s="209"/>
      <c r="AC25" s="209"/>
      <c r="AD25" s="209"/>
      <c r="AE25" s="209"/>
      <c r="AF25" s="209"/>
      <c r="AG25" s="209" t="s">
        <v>138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26"/>
      <c r="B26" s="227"/>
      <c r="C26" s="260" t="s">
        <v>142</v>
      </c>
      <c r="D26" s="230"/>
      <c r="E26" s="231">
        <v>1460.3689999999999</v>
      </c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09"/>
      <c r="Z26" s="209"/>
      <c r="AA26" s="209"/>
      <c r="AB26" s="209"/>
      <c r="AC26" s="209"/>
      <c r="AD26" s="209"/>
      <c r="AE26" s="209"/>
      <c r="AF26" s="209"/>
      <c r="AG26" s="209" t="s">
        <v>118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42">
        <v>6</v>
      </c>
      <c r="B27" s="243" t="s">
        <v>143</v>
      </c>
      <c r="C27" s="259" t="s">
        <v>144</v>
      </c>
      <c r="D27" s="244" t="s">
        <v>145</v>
      </c>
      <c r="E27" s="245">
        <v>3325</v>
      </c>
      <c r="F27" s="246"/>
      <c r="G27" s="247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 t="s">
        <v>113</v>
      </c>
      <c r="T27" s="228" t="s">
        <v>114</v>
      </c>
      <c r="U27" s="228">
        <v>1.7999999999999999E-2</v>
      </c>
      <c r="V27" s="228">
        <f>ROUND(E27*U27,2)</f>
        <v>59.85</v>
      </c>
      <c r="W27" s="228"/>
      <c r="X27" s="228" t="s">
        <v>115</v>
      </c>
      <c r="Y27" s="209"/>
      <c r="Z27" s="209"/>
      <c r="AA27" s="209"/>
      <c r="AB27" s="209"/>
      <c r="AC27" s="209"/>
      <c r="AD27" s="209"/>
      <c r="AE27" s="209"/>
      <c r="AF27" s="209"/>
      <c r="AG27" s="209" t="s">
        <v>122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26"/>
      <c r="B28" s="227"/>
      <c r="C28" s="261" t="s">
        <v>146</v>
      </c>
      <c r="D28" s="248"/>
      <c r="E28" s="248"/>
      <c r="F28" s="248"/>
      <c r="G28" s="24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28"/>
      <c r="Y28" s="209"/>
      <c r="Z28" s="209"/>
      <c r="AA28" s="209"/>
      <c r="AB28" s="209"/>
      <c r="AC28" s="209"/>
      <c r="AD28" s="209"/>
      <c r="AE28" s="209"/>
      <c r="AF28" s="209"/>
      <c r="AG28" s="209" t="s">
        <v>138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26"/>
      <c r="B29" s="227"/>
      <c r="C29" s="260" t="s">
        <v>147</v>
      </c>
      <c r="D29" s="230"/>
      <c r="E29" s="231">
        <v>3325</v>
      </c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09"/>
      <c r="Z29" s="209"/>
      <c r="AA29" s="209"/>
      <c r="AB29" s="209"/>
      <c r="AC29" s="209"/>
      <c r="AD29" s="209"/>
      <c r="AE29" s="209"/>
      <c r="AF29" s="209"/>
      <c r="AG29" s="209" t="s">
        <v>118</v>
      </c>
      <c r="AH29" s="209">
        <v>0</v>
      </c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42">
        <v>7</v>
      </c>
      <c r="B30" s="243" t="s">
        <v>148</v>
      </c>
      <c r="C30" s="259" t="s">
        <v>149</v>
      </c>
      <c r="D30" s="244" t="s">
        <v>112</v>
      </c>
      <c r="E30" s="245">
        <v>1460.3689999999999</v>
      </c>
      <c r="F30" s="246"/>
      <c r="G30" s="247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0</v>
      </c>
      <c r="O30" s="228">
        <f>ROUND(E30*N30,2)</f>
        <v>0</v>
      </c>
      <c r="P30" s="228">
        <v>0</v>
      </c>
      <c r="Q30" s="228">
        <f>ROUND(E30*P30,2)</f>
        <v>0</v>
      </c>
      <c r="R30" s="228"/>
      <c r="S30" s="228" t="s">
        <v>113</v>
      </c>
      <c r="T30" s="228" t="s">
        <v>114</v>
      </c>
      <c r="U30" s="228">
        <v>0</v>
      </c>
      <c r="V30" s="228">
        <f>ROUND(E30*U30,2)</f>
        <v>0</v>
      </c>
      <c r="W30" s="228"/>
      <c r="X30" s="228" t="s">
        <v>115</v>
      </c>
      <c r="Y30" s="209"/>
      <c r="Z30" s="209"/>
      <c r="AA30" s="209"/>
      <c r="AB30" s="209"/>
      <c r="AC30" s="209"/>
      <c r="AD30" s="209"/>
      <c r="AE30" s="209"/>
      <c r="AF30" s="209"/>
      <c r="AG30" s="209" t="s">
        <v>122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26"/>
      <c r="B31" s="227"/>
      <c r="C31" s="260" t="s">
        <v>142</v>
      </c>
      <c r="D31" s="230"/>
      <c r="E31" s="231">
        <v>1460.3689999999999</v>
      </c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09"/>
      <c r="Z31" s="209"/>
      <c r="AA31" s="209"/>
      <c r="AB31" s="209"/>
      <c r="AC31" s="209"/>
      <c r="AD31" s="209"/>
      <c r="AE31" s="209"/>
      <c r="AF31" s="209"/>
      <c r="AG31" s="209" t="s">
        <v>118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x14ac:dyDescent="0.2">
      <c r="A32" s="236" t="s">
        <v>108</v>
      </c>
      <c r="B32" s="237" t="s">
        <v>54</v>
      </c>
      <c r="C32" s="258" t="s">
        <v>55</v>
      </c>
      <c r="D32" s="238"/>
      <c r="E32" s="239"/>
      <c r="F32" s="240"/>
      <c r="G32" s="241">
        <f>SUMIF(AG33:AG43,"&lt;&gt;NOR",G33:G43)</f>
        <v>0</v>
      </c>
      <c r="H32" s="235"/>
      <c r="I32" s="235">
        <f>SUM(I33:I43)</f>
        <v>0</v>
      </c>
      <c r="J32" s="235"/>
      <c r="K32" s="235">
        <f>SUM(K33:K43)</f>
        <v>0</v>
      </c>
      <c r="L32" s="235"/>
      <c r="M32" s="235">
        <f>SUM(M33:M43)</f>
        <v>0</v>
      </c>
      <c r="N32" s="235"/>
      <c r="O32" s="235">
        <f>SUM(O33:O43)</f>
        <v>50.4</v>
      </c>
      <c r="P32" s="235"/>
      <c r="Q32" s="235">
        <f>SUM(Q33:Q43)</f>
        <v>0</v>
      </c>
      <c r="R32" s="235"/>
      <c r="S32" s="235"/>
      <c r="T32" s="235"/>
      <c r="U32" s="235"/>
      <c r="V32" s="235">
        <f>SUM(V33:V43)</f>
        <v>62.18</v>
      </c>
      <c r="W32" s="235"/>
      <c r="X32" s="235"/>
      <c r="AG32" t="s">
        <v>109</v>
      </c>
    </row>
    <row r="33" spans="1:60" outlineLevel="1" x14ac:dyDescent="0.2">
      <c r="A33" s="242">
        <v>8</v>
      </c>
      <c r="B33" s="243" t="s">
        <v>150</v>
      </c>
      <c r="C33" s="259" t="s">
        <v>151</v>
      </c>
      <c r="D33" s="244" t="s">
        <v>112</v>
      </c>
      <c r="E33" s="245">
        <v>31.5</v>
      </c>
      <c r="F33" s="246"/>
      <c r="G33" s="247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0</v>
      </c>
      <c r="O33" s="228">
        <f>ROUND(E33*N33,2)</f>
        <v>0</v>
      </c>
      <c r="P33" s="228">
        <v>0</v>
      </c>
      <c r="Q33" s="228">
        <f>ROUND(E33*P33,2)</f>
        <v>0</v>
      </c>
      <c r="R33" s="228"/>
      <c r="S33" s="228" t="s">
        <v>113</v>
      </c>
      <c r="T33" s="228" t="s">
        <v>114</v>
      </c>
      <c r="U33" s="228">
        <v>7.3999999999999996E-2</v>
      </c>
      <c r="V33" s="228">
        <f>ROUND(E33*U33,2)</f>
        <v>2.33</v>
      </c>
      <c r="W33" s="228"/>
      <c r="X33" s="228" t="s">
        <v>115</v>
      </c>
      <c r="Y33" s="209"/>
      <c r="Z33" s="209"/>
      <c r="AA33" s="209"/>
      <c r="AB33" s="209"/>
      <c r="AC33" s="209"/>
      <c r="AD33" s="209"/>
      <c r="AE33" s="209"/>
      <c r="AF33" s="209"/>
      <c r="AG33" s="209" t="s">
        <v>116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26"/>
      <c r="B34" s="227"/>
      <c r="C34" s="260" t="s">
        <v>152</v>
      </c>
      <c r="D34" s="230"/>
      <c r="E34" s="231">
        <v>31.5</v>
      </c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28"/>
      <c r="Y34" s="209"/>
      <c r="Z34" s="209"/>
      <c r="AA34" s="209"/>
      <c r="AB34" s="209"/>
      <c r="AC34" s="209"/>
      <c r="AD34" s="209"/>
      <c r="AE34" s="209"/>
      <c r="AF34" s="209"/>
      <c r="AG34" s="209" t="s">
        <v>118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42">
        <v>9</v>
      </c>
      <c r="B35" s="243" t="s">
        <v>153</v>
      </c>
      <c r="C35" s="259" t="s">
        <v>154</v>
      </c>
      <c r="D35" s="244" t="s">
        <v>145</v>
      </c>
      <c r="E35" s="245">
        <v>315</v>
      </c>
      <c r="F35" s="246"/>
      <c r="G35" s="247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/>
      <c r="S35" s="228" t="s">
        <v>113</v>
      </c>
      <c r="T35" s="228" t="s">
        <v>114</v>
      </c>
      <c r="U35" s="228">
        <v>0.06</v>
      </c>
      <c r="V35" s="228">
        <f>ROUND(E35*U35,2)</f>
        <v>18.899999999999999</v>
      </c>
      <c r="W35" s="228"/>
      <c r="X35" s="228" t="s">
        <v>115</v>
      </c>
      <c r="Y35" s="209"/>
      <c r="Z35" s="209"/>
      <c r="AA35" s="209"/>
      <c r="AB35" s="209"/>
      <c r="AC35" s="209"/>
      <c r="AD35" s="209"/>
      <c r="AE35" s="209"/>
      <c r="AF35" s="209"/>
      <c r="AG35" s="209" t="s">
        <v>116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26"/>
      <c r="B36" s="227"/>
      <c r="C36" s="260" t="s">
        <v>155</v>
      </c>
      <c r="D36" s="230"/>
      <c r="E36" s="231">
        <v>315</v>
      </c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  <c r="Y36" s="209"/>
      <c r="Z36" s="209"/>
      <c r="AA36" s="209"/>
      <c r="AB36" s="209"/>
      <c r="AC36" s="209"/>
      <c r="AD36" s="209"/>
      <c r="AE36" s="209"/>
      <c r="AF36" s="209"/>
      <c r="AG36" s="209" t="s">
        <v>118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42">
        <v>10</v>
      </c>
      <c r="B37" s="243" t="s">
        <v>156</v>
      </c>
      <c r="C37" s="259" t="s">
        <v>157</v>
      </c>
      <c r="D37" s="244" t="s">
        <v>145</v>
      </c>
      <c r="E37" s="245">
        <v>315</v>
      </c>
      <c r="F37" s="246"/>
      <c r="G37" s="247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/>
      <c r="S37" s="228" t="s">
        <v>113</v>
      </c>
      <c r="T37" s="228" t="s">
        <v>114</v>
      </c>
      <c r="U37" s="228">
        <v>0.13</v>
      </c>
      <c r="V37" s="228">
        <f>ROUND(E37*U37,2)</f>
        <v>40.950000000000003</v>
      </c>
      <c r="W37" s="228"/>
      <c r="X37" s="228" t="s">
        <v>115</v>
      </c>
      <c r="Y37" s="209"/>
      <c r="Z37" s="209"/>
      <c r="AA37" s="209"/>
      <c r="AB37" s="209"/>
      <c r="AC37" s="209"/>
      <c r="AD37" s="209"/>
      <c r="AE37" s="209"/>
      <c r="AF37" s="209"/>
      <c r="AG37" s="209" t="s">
        <v>122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26"/>
      <c r="B38" s="227"/>
      <c r="C38" s="260" t="s">
        <v>158</v>
      </c>
      <c r="D38" s="230"/>
      <c r="E38" s="231">
        <v>315</v>
      </c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  <c r="Y38" s="209"/>
      <c r="Z38" s="209"/>
      <c r="AA38" s="209"/>
      <c r="AB38" s="209"/>
      <c r="AC38" s="209"/>
      <c r="AD38" s="209"/>
      <c r="AE38" s="209"/>
      <c r="AF38" s="209"/>
      <c r="AG38" s="209" t="s">
        <v>118</v>
      </c>
      <c r="AH38" s="209">
        <v>0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42">
        <v>11</v>
      </c>
      <c r="B39" s="243" t="s">
        <v>159</v>
      </c>
      <c r="C39" s="259" t="s">
        <v>160</v>
      </c>
      <c r="D39" s="244" t="s">
        <v>112</v>
      </c>
      <c r="E39" s="245">
        <v>31.5</v>
      </c>
      <c r="F39" s="246"/>
      <c r="G39" s="247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1.6</v>
      </c>
      <c r="O39" s="228">
        <f>ROUND(E39*N39,2)</f>
        <v>50.4</v>
      </c>
      <c r="P39" s="228">
        <v>0</v>
      </c>
      <c r="Q39" s="228">
        <f>ROUND(E39*P39,2)</f>
        <v>0</v>
      </c>
      <c r="R39" s="228"/>
      <c r="S39" s="228" t="s">
        <v>161</v>
      </c>
      <c r="T39" s="228" t="s">
        <v>114</v>
      </c>
      <c r="U39" s="228">
        <v>0</v>
      </c>
      <c r="V39" s="228">
        <f>ROUND(E39*U39,2)</f>
        <v>0</v>
      </c>
      <c r="W39" s="228"/>
      <c r="X39" s="228" t="s">
        <v>162</v>
      </c>
      <c r="Y39" s="209"/>
      <c r="Z39" s="209"/>
      <c r="AA39" s="209"/>
      <c r="AB39" s="209"/>
      <c r="AC39" s="209"/>
      <c r="AD39" s="209"/>
      <c r="AE39" s="209"/>
      <c r="AF39" s="209"/>
      <c r="AG39" s="209" t="s">
        <v>163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26"/>
      <c r="B40" s="227"/>
      <c r="C40" s="261" t="s">
        <v>164</v>
      </c>
      <c r="D40" s="248"/>
      <c r="E40" s="248"/>
      <c r="F40" s="248"/>
      <c r="G40" s="24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228"/>
      <c r="X40" s="228"/>
      <c r="Y40" s="209"/>
      <c r="Z40" s="209"/>
      <c r="AA40" s="209"/>
      <c r="AB40" s="209"/>
      <c r="AC40" s="209"/>
      <c r="AD40" s="209"/>
      <c r="AE40" s="209"/>
      <c r="AF40" s="209"/>
      <c r="AG40" s="209" t="s">
        <v>138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26"/>
      <c r="B41" s="227"/>
      <c r="C41" s="260" t="s">
        <v>165</v>
      </c>
      <c r="D41" s="230"/>
      <c r="E41" s="231">
        <v>31.5</v>
      </c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28"/>
      <c r="Y41" s="209"/>
      <c r="Z41" s="209"/>
      <c r="AA41" s="209"/>
      <c r="AB41" s="209"/>
      <c r="AC41" s="209"/>
      <c r="AD41" s="209"/>
      <c r="AE41" s="209"/>
      <c r="AF41" s="209"/>
      <c r="AG41" s="209" t="s">
        <v>118</v>
      </c>
      <c r="AH41" s="209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42">
        <v>12</v>
      </c>
      <c r="B42" s="243" t="s">
        <v>166</v>
      </c>
      <c r="C42" s="259" t="s">
        <v>167</v>
      </c>
      <c r="D42" s="244" t="s">
        <v>168</v>
      </c>
      <c r="E42" s="245">
        <v>11.025</v>
      </c>
      <c r="F42" s="246"/>
      <c r="G42" s="247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161</v>
      </c>
      <c r="T42" s="228" t="s">
        <v>114</v>
      </c>
      <c r="U42" s="228">
        <v>0</v>
      </c>
      <c r="V42" s="228">
        <f>ROUND(E42*U42,2)</f>
        <v>0</v>
      </c>
      <c r="W42" s="228"/>
      <c r="X42" s="228" t="s">
        <v>169</v>
      </c>
      <c r="Y42" s="209"/>
      <c r="Z42" s="209"/>
      <c r="AA42" s="209"/>
      <c r="AB42" s="209"/>
      <c r="AC42" s="209"/>
      <c r="AD42" s="209"/>
      <c r="AE42" s="209"/>
      <c r="AF42" s="209"/>
      <c r="AG42" s="209" t="s">
        <v>170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26"/>
      <c r="B43" s="227"/>
      <c r="C43" s="260" t="s">
        <v>171</v>
      </c>
      <c r="D43" s="230"/>
      <c r="E43" s="231">
        <v>11.025</v>
      </c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09"/>
      <c r="Z43" s="209"/>
      <c r="AA43" s="209"/>
      <c r="AB43" s="209"/>
      <c r="AC43" s="209"/>
      <c r="AD43" s="209"/>
      <c r="AE43" s="209"/>
      <c r="AF43" s="209"/>
      <c r="AG43" s="209" t="s">
        <v>118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x14ac:dyDescent="0.2">
      <c r="A44" s="236" t="s">
        <v>108</v>
      </c>
      <c r="B44" s="237" t="s">
        <v>56</v>
      </c>
      <c r="C44" s="258" t="s">
        <v>57</v>
      </c>
      <c r="D44" s="238"/>
      <c r="E44" s="239"/>
      <c r="F44" s="240"/>
      <c r="G44" s="241">
        <f>SUMIF(AG45:AG48,"&lt;&gt;NOR",G45:G48)</f>
        <v>0</v>
      </c>
      <c r="H44" s="235"/>
      <c r="I44" s="235">
        <f>SUM(I45:I48)</f>
        <v>0</v>
      </c>
      <c r="J44" s="235"/>
      <c r="K44" s="235">
        <f>SUM(K45:K48)</f>
        <v>0</v>
      </c>
      <c r="L44" s="235"/>
      <c r="M44" s="235">
        <f>SUM(M45:M48)</f>
        <v>0</v>
      </c>
      <c r="N44" s="235"/>
      <c r="O44" s="235">
        <f>SUM(O45:O48)</f>
        <v>8.76</v>
      </c>
      <c r="P44" s="235"/>
      <c r="Q44" s="235">
        <f>SUM(Q45:Q48)</f>
        <v>0</v>
      </c>
      <c r="R44" s="235"/>
      <c r="S44" s="235"/>
      <c r="T44" s="235"/>
      <c r="U44" s="235"/>
      <c r="V44" s="235">
        <f>SUM(V45:V48)</f>
        <v>1.65</v>
      </c>
      <c r="W44" s="235"/>
      <c r="X44" s="235"/>
      <c r="AG44" t="s">
        <v>109</v>
      </c>
    </row>
    <row r="45" spans="1:60" outlineLevel="1" x14ac:dyDescent="0.2">
      <c r="A45" s="242">
        <v>13</v>
      </c>
      <c r="B45" s="243" t="s">
        <v>172</v>
      </c>
      <c r="C45" s="259" t="s">
        <v>173</v>
      </c>
      <c r="D45" s="244" t="s">
        <v>112</v>
      </c>
      <c r="E45" s="245">
        <v>3.468</v>
      </c>
      <c r="F45" s="246"/>
      <c r="G45" s="247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2.5249999999999999</v>
      </c>
      <c r="O45" s="228">
        <f>ROUND(E45*N45,2)</f>
        <v>8.76</v>
      </c>
      <c r="P45" s="228">
        <v>0</v>
      </c>
      <c r="Q45" s="228">
        <f>ROUND(E45*P45,2)</f>
        <v>0</v>
      </c>
      <c r="R45" s="228"/>
      <c r="S45" s="228" t="s">
        <v>113</v>
      </c>
      <c r="T45" s="228" t="s">
        <v>114</v>
      </c>
      <c r="U45" s="228">
        <v>0.47699999999999998</v>
      </c>
      <c r="V45" s="228">
        <f>ROUND(E45*U45,2)</f>
        <v>1.65</v>
      </c>
      <c r="W45" s="228"/>
      <c r="X45" s="228" t="s">
        <v>115</v>
      </c>
      <c r="Y45" s="209"/>
      <c r="Z45" s="209"/>
      <c r="AA45" s="209"/>
      <c r="AB45" s="209"/>
      <c r="AC45" s="209"/>
      <c r="AD45" s="209"/>
      <c r="AE45" s="209"/>
      <c r="AF45" s="209"/>
      <c r="AG45" s="209" t="s">
        <v>122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26"/>
      <c r="B46" s="227"/>
      <c r="C46" s="260" t="s">
        <v>123</v>
      </c>
      <c r="D46" s="230"/>
      <c r="E46" s="231">
        <v>1.944</v>
      </c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228"/>
      <c r="X46" s="228"/>
      <c r="Y46" s="209"/>
      <c r="Z46" s="209"/>
      <c r="AA46" s="209"/>
      <c r="AB46" s="209"/>
      <c r="AC46" s="209"/>
      <c r="AD46" s="209"/>
      <c r="AE46" s="209"/>
      <c r="AF46" s="209"/>
      <c r="AG46" s="209" t="s">
        <v>118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26"/>
      <c r="B47" s="227"/>
      <c r="C47" s="260" t="s">
        <v>124</v>
      </c>
      <c r="D47" s="230"/>
      <c r="E47" s="231">
        <v>0.32400000000000001</v>
      </c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09"/>
      <c r="Z47" s="209"/>
      <c r="AA47" s="209"/>
      <c r="AB47" s="209"/>
      <c r="AC47" s="209"/>
      <c r="AD47" s="209"/>
      <c r="AE47" s="209"/>
      <c r="AF47" s="209"/>
      <c r="AG47" s="209" t="s">
        <v>118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26"/>
      <c r="B48" s="227"/>
      <c r="C48" s="260" t="s">
        <v>125</v>
      </c>
      <c r="D48" s="230"/>
      <c r="E48" s="231">
        <v>1.2</v>
      </c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09"/>
      <c r="Z48" s="209"/>
      <c r="AA48" s="209"/>
      <c r="AB48" s="209"/>
      <c r="AC48" s="209"/>
      <c r="AD48" s="209"/>
      <c r="AE48" s="209"/>
      <c r="AF48" s="209"/>
      <c r="AG48" s="209" t="s">
        <v>118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x14ac:dyDescent="0.2">
      <c r="A49" s="236" t="s">
        <v>108</v>
      </c>
      <c r="B49" s="237" t="s">
        <v>58</v>
      </c>
      <c r="C49" s="258" t="s">
        <v>59</v>
      </c>
      <c r="D49" s="238"/>
      <c r="E49" s="239"/>
      <c r="F49" s="240"/>
      <c r="G49" s="241">
        <f>SUMIF(AG50:AG102,"&lt;&gt;NOR",G50:G102)</f>
        <v>0</v>
      </c>
      <c r="H49" s="235"/>
      <c r="I49" s="235">
        <f>SUM(I50:I102)</f>
        <v>0</v>
      </c>
      <c r="J49" s="235"/>
      <c r="K49" s="235">
        <f>SUM(K50:K102)</f>
        <v>0</v>
      </c>
      <c r="L49" s="235"/>
      <c r="M49" s="235">
        <f>SUM(M50:M102)</f>
        <v>0</v>
      </c>
      <c r="N49" s="235"/>
      <c r="O49" s="235">
        <f>SUM(O50:O102)</f>
        <v>44.96</v>
      </c>
      <c r="P49" s="235"/>
      <c r="Q49" s="235">
        <f>SUM(Q50:Q102)</f>
        <v>0</v>
      </c>
      <c r="R49" s="235"/>
      <c r="S49" s="235"/>
      <c r="T49" s="235"/>
      <c r="U49" s="235"/>
      <c r="V49" s="235">
        <f>SUM(V50:V102)</f>
        <v>0</v>
      </c>
      <c r="W49" s="235"/>
      <c r="X49" s="235"/>
      <c r="AG49" t="s">
        <v>109</v>
      </c>
    </row>
    <row r="50" spans="1:60" ht="22.5" outlineLevel="1" x14ac:dyDescent="0.2">
      <c r="A50" s="242">
        <v>14</v>
      </c>
      <c r="B50" s="243" t="s">
        <v>174</v>
      </c>
      <c r="C50" s="259" t="s">
        <v>175</v>
      </c>
      <c r="D50" s="244" t="s">
        <v>176</v>
      </c>
      <c r="E50" s="245">
        <v>1537.04</v>
      </c>
      <c r="F50" s="246"/>
      <c r="G50" s="247">
        <f>ROUND(E50*F50,2)</f>
        <v>0</v>
      </c>
      <c r="H50" s="229"/>
      <c r="I50" s="228">
        <f>ROUND(E50*H50,2)</f>
        <v>0</v>
      </c>
      <c r="J50" s="229"/>
      <c r="K50" s="228">
        <f>ROUND(E50*J50,2)</f>
        <v>0</v>
      </c>
      <c r="L50" s="228">
        <v>21</v>
      </c>
      <c r="M50" s="228">
        <f>G50*(1+L50/100)</f>
        <v>0</v>
      </c>
      <c r="N50" s="228">
        <v>1.537E-2</v>
      </c>
      <c r="O50" s="228">
        <f>ROUND(E50*N50,2)</f>
        <v>23.62</v>
      </c>
      <c r="P50" s="228">
        <v>0</v>
      </c>
      <c r="Q50" s="228">
        <f>ROUND(E50*P50,2)</f>
        <v>0</v>
      </c>
      <c r="R50" s="228"/>
      <c r="S50" s="228" t="s">
        <v>161</v>
      </c>
      <c r="T50" s="228" t="s">
        <v>114</v>
      </c>
      <c r="U50" s="228">
        <v>0</v>
      </c>
      <c r="V50" s="228">
        <f>ROUND(E50*U50,2)</f>
        <v>0</v>
      </c>
      <c r="W50" s="228"/>
      <c r="X50" s="228" t="s">
        <v>115</v>
      </c>
      <c r="Y50" s="209"/>
      <c r="Z50" s="209"/>
      <c r="AA50" s="209"/>
      <c r="AB50" s="209"/>
      <c r="AC50" s="209"/>
      <c r="AD50" s="209"/>
      <c r="AE50" s="209"/>
      <c r="AF50" s="209"/>
      <c r="AG50" s="209" t="s">
        <v>177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ht="56.25" outlineLevel="1" x14ac:dyDescent="0.2">
      <c r="A51" s="226"/>
      <c r="B51" s="227"/>
      <c r="C51" s="261" t="s">
        <v>178</v>
      </c>
      <c r="D51" s="248"/>
      <c r="E51" s="248"/>
      <c r="F51" s="248"/>
      <c r="G51" s="24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28"/>
      <c r="Y51" s="209"/>
      <c r="Z51" s="209"/>
      <c r="AA51" s="209"/>
      <c r="AB51" s="209"/>
      <c r="AC51" s="209"/>
      <c r="AD51" s="209"/>
      <c r="AE51" s="209"/>
      <c r="AF51" s="209"/>
      <c r="AG51" s="209" t="s">
        <v>138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49" t="str">
        <f>C51</f>
        <v>Kompletní dodávka a položení monolitického um.povrchu,včetně lajnování- Elastický polyuretanový sportovní jednovrstvý povrch z barevného granulátu typu EPDM frakce 1-4mm a polyuretanového pojiva s porézní vrstvou. Povrch je vodopropustný, monolitický a splňuje normu DIN 18035/6. Neobsahuje změkčovadla, a proto v průběhu své životnosti nekřehne a nemění své vlastnosti. To umožňuje jednoduché opravy v případě mechanického poškození.</v>
      </c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26"/>
      <c r="B52" s="227"/>
      <c r="C52" s="262" t="s">
        <v>179</v>
      </c>
      <c r="D52" s="232"/>
      <c r="E52" s="233"/>
      <c r="F52" s="234"/>
      <c r="G52" s="234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09"/>
      <c r="Z52" s="209"/>
      <c r="AA52" s="209"/>
      <c r="AB52" s="209"/>
      <c r="AC52" s="209"/>
      <c r="AD52" s="209"/>
      <c r="AE52" s="209"/>
      <c r="AF52" s="209"/>
      <c r="AG52" s="209" t="s">
        <v>138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26"/>
      <c r="B53" s="227"/>
      <c r="C53" s="263" t="s">
        <v>180</v>
      </c>
      <c r="D53" s="250"/>
      <c r="E53" s="250"/>
      <c r="F53" s="250"/>
      <c r="G53" s="250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09"/>
      <c r="Z53" s="209"/>
      <c r="AA53" s="209"/>
      <c r="AB53" s="209"/>
      <c r="AC53" s="209"/>
      <c r="AD53" s="209"/>
      <c r="AE53" s="209"/>
      <c r="AF53" s="209"/>
      <c r="AG53" s="209" t="s">
        <v>138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26"/>
      <c r="B54" s="227"/>
      <c r="C54" s="263" t="s">
        <v>181</v>
      </c>
      <c r="D54" s="250"/>
      <c r="E54" s="250"/>
      <c r="F54" s="250"/>
      <c r="G54" s="250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28"/>
      <c r="Y54" s="209"/>
      <c r="Z54" s="209"/>
      <c r="AA54" s="209"/>
      <c r="AB54" s="209"/>
      <c r="AC54" s="209"/>
      <c r="AD54" s="209"/>
      <c r="AE54" s="209"/>
      <c r="AF54" s="209"/>
      <c r="AG54" s="209" t="s">
        <v>138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26"/>
      <c r="B55" s="227"/>
      <c r="C55" s="262" t="s">
        <v>179</v>
      </c>
      <c r="D55" s="232"/>
      <c r="E55" s="233"/>
      <c r="F55" s="234"/>
      <c r="G55" s="234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28"/>
      <c r="Y55" s="209"/>
      <c r="Z55" s="209"/>
      <c r="AA55" s="209"/>
      <c r="AB55" s="209"/>
      <c r="AC55" s="209"/>
      <c r="AD55" s="209"/>
      <c r="AE55" s="209"/>
      <c r="AF55" s="209"/>
      <c r="AG55" s="209" t="s">
        <v>138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26"/>
      <c r="B56" s="227"/>
      <c r="C56" s="263" t="s">
        <v>373</v>
      </c>
      <c r="D56" s="250"/>
      <c r="E56" s="250"/>
      <c r="F56" s="250"/>
      <c r="G56" s="250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  <c r="X56" s="228"/>
      <c r="Y56" s="209"/>
      <c r="Z56" s="209"/>
      <c r="AA56" s="209"/>
      <c r="AB56" s="209"/>
      <c r="AC56" s="209"/>
      <c r="AD56" s="209"/>
      <c r="AE56" s="209"/>
      <c r="AF56" s="209"/>
      <c r="AG56" s="209" t="s">
        <v>138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26"/>
      <c r="B57" s="227"/>
      <c r="C57" s="262" t="s">
        <v>179</v>
      </c>
      <c r="D57" s="232"/>
      <c r="E57" s="233"/>
      <c r="F57" s="234"/>
      <c r="G57" s="234"/>
      <c r="H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8"/>
      <c r="U57" s="228"/>
      <c r="V57" s="228"/>
      <c r="W57" s="228"/>
      <c r="X57" s="228"/>
      <c r="Y57" s="209"/>
      <c r="Z57" s="209"/>
      <c r="AA57" s="209"/>
      <c r="AB57" s="209"/>
      <c r="AC57" s="209"/>
      <c r="AD57" s="209"/>
      <c r="AE57" s="209"/>
      <c r="AF57" s="209"/>
      <c r="AG57" s="209" t="s">
        <v>138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ht="22.5" outlineLevel="1" x14ac:dyDescent="0.2">
      <c r="A58" s="226"/>
      <c r="B58" s="227"/>
      <c r="C58" s="263" t="s">
        <v>182</v>
      </c>
      <c r="D58" s="250"/>
      <c r="E58" s="250"/>
      <c r="F58" s="250"/>
      <c r="G58" s="250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09"/>
      <c r="Z58" s="209"/>
      <c r="AA58" s="209"/>
      <c r="AB58" s="209"/>
      <c r="AC58" s="209"/>
      <c r="AD58" s="209"/>
      <c r="AE58" s="209"/>
      <c r="AF58" s="209"/>
      <c r="AG58" s="209" t="s">
        <v>138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49" t="str">
        <f>C58</f>
        <v>Sporty: atletika, basketbal, házená, malá kopaná, míčové a školní hry, nohejbal, tenis, volejbal, dětská hřiště</v>
      </c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26"/>
      <c r="B59" s="227"/>
      <c r="C59" s="262" t="s">
        <v>179</v>
      </c>
      <c r="D59" s="232"/>
      <c r="E59" s="233"/>
      <c r="F59" s="234"/>
      <c r="G59" s="234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09"/>
      <c r="Z59" s="209"/>
      <c r="AA59" s="209"/>
      <c r="AB59" s="209"/>
      <c r="AC59" s="209"/>
      <c r="AD59" s="209"/>
      <c r="AE59" s="209"/>
      <c r="AF59" s="209"/>
      <c r="AG59" s="209" t="s">
        <v>138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26"/>
      <c r="B60" s="227"/>
      <c r="C60" s="263" t="s">
        <v>183</v>
      </c>
      <c r="D60" s="250"/>
      <c r="E60" s="250"/>
      <c r="F60" s="250"/>
      <c r="G60" s="250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28"/>
      <c r="Y60" s="209"/>
      <c r="Z60" s="209"/>
      <c r="AA60" s="209"/>
      <c r="AB60" s="209"/>
      <c r="AC60" s="209"/>
      <c r="AD60" s="209"/>
      <c r="AE60" s="209"/>
      <c r="AF60" s="209"/>
      <c r="AG60" s="209" t="s">
        <v>138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26"/>
      <c r="B61" s="227"/>
      <c r="C61" s="262" t="s">
        <v>179</v>
      </c>
      <c r="D61" s="232"/>
      <c r="E61" s="233"/>
      <c r="F61" s="234"/>
      <c r="G61" s="234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  <c r="V61" s="228"/>
      <c r="W61" s="228"/>
      <c r="X61" s="228"/>
      <c r="Y61" s="209"/>
      <c r="Z61" s="209"/>
      <c r="AA61" s="209"/>
      <c r="AB61" s="209"/>
      <c r="AC61" s="209"/>
      <c r="AD61" s="209"/>
      <c r="AE61" s="209"/>
      <c r="AF61" s="209"/>
      <c r="AG61" s="209" t="s">
        <v>138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26"/>
      <c r="B62" s="227"/>
      <c r="C62" s="263" t="s">
        <v>184</v>
      </c>
      <c r="D62" s="250"/>
      <c r="E62" s="250"/>
      <c r="F62" s="250"/>
      <c r="G62" s="250"/>
      <c r="H62" s="228"/>
      <c r="I62" s="228"/>
      <c r="J62" s="228"/>
      <c r="K62" s="228"/>
      <c r="L62" s="228"/>
      <c r="M62" s="228"/>
      <c r="N62" s="228"/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09"/>
      <c r="Z62" s="209"/>
      <c r="AA62" s="209"/>
      <c r="AB62" s="209"/>
      <c r="AC62" s="209"/>
      <c r="AD62" s="209"/>
      <c r="AE62" s="209"/>
      <c r="AF62" s="209"/>
      <c r="AG62" s="209" t="s">
        <v>138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26"/>
      <c r="B63" s="227"/>
      <c r="C63" s="263" t="s">
        <v>185</v>
      </c>
      <c r="D63" s="250"/>
      <c r="E63" s="250"/>
      <c r="F63" s="250"/>
      <c r="G63" s="250"/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09"/>
      <c r="Z63" s="209"/>
      <c r="AA63" s="209"/>
      <c r="AB63" s="209"/>
      <c r="AC63" s="209"/>
      <c r="AD63" s="209"/>
      <c r="AE63" s="209"/>
      <c r="AF63" s="209"/>
      <c r="AG63" s="209" t="s">
        <v>138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26"/>
      <c r="B64" s="227"/>
      <c r="C64" s="263" t="s">
        <v>186</v>
      </c>
      <c r="D64" s="250"/>
      <c r="E64" s="250"/>
      <c r="F64" s="250"/>
      <c r="G64" s="250"/>
      <c r="H64" s="228"/>
      <c r="I64" s="228"/>
      <c r="J64" s="228"/>
      <c r="K64" s="228"/>
      <c r="L64" s="228"/>
      <c r="M64" s="228"/>
      <c r="N64" s="228"/>
      <c r="O64" s="228"/>
      <c r="P64" s="228"/>
      <c r="Q64" s="228"/>
      <c r="R64" s="228"/>
      <c r="S64" s="228"/>
      <c r="T64" s="228"/>
      <c r="U64" s="228"/>
      <c r="V64" s="228"/>
      <c r="W64" s="228"/>
      <c r="X64" s="228"/>
      <c r="Y64" s="209"/>
      <c r="Z64" s="209"/>
      <c r="AA64" s="209"/>
      <c r="AB64" s="209"/>
      <c r="AC64" s="209"/>
      <c r="AD64" s="209"/>
      <c r="AE64" s="209"/>
      <c r="AF64" s="209"/>
      <c r="AG64" s="209" t="s">
        <v>138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26"/>
      <c r="B65" s="227"/>
      <c r="C65" s="263" t="s">
        <v>187</v>
      </c>
      <c r="D65" s="250"/>
      <c r="E65" s="250"/>
      <c r="F65" s="250"/>
      <c r="G65" s="250"/>
      <c r="H65" s="228"/>
      <c r="I65" s="228"/>
      <c r="J65" s="228"/>
      <c r="K65" s="228"/>
      <c r="L65" s="228"/>
      <c r="M65" s="228"/>
      <c r="N65" s="228"/>
      <c r="O65" s="228"/>
      <c r="P65" s="228"/>
      <c r="Q65" s="228"/>
      <c r="R65" s="228"/>
      <c r="S65" s="228"/>
      <c r="T65" s="228"/>
      <c r="U65" s="228"/>
      <c r="V65" s="228"/>
      <c r="W65" s="228"/>
      <c r="X65" s="228"/>
      <c r="Y65" s="209"/>
      <c r="Z65" s="209"/>
      <c r="AA65" s="209"/>
      <c r="AB65" s="209"/>
      <c r="AC65" s="209"/>
      <c r="AD65" s="209"/>
      <c r="AE65" s="209"/>
      <c r="AF65" s="209"/>
      <c r="AG65" s="209" t="s">
        <v>138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26"/>
      <c r="B66" s="227"/>
      <c r="C66" s="260" t="s">
        <v>188</v>
      </c>
      <c r="D66" s="230"/>
      <c r="E66" s="231">
        <v>1537.04</v>
      </c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8"/>
      <c r="U66" s="228"/>
      <c r="V66" s="228"/>
      <c r="W66" s="228"/>
      <c r="X66" s="228"/>
      <c r="Y66" s="209"/>
      <c r="Z66" s="209"/>
      <c r="AA66" s="209"/>
      <c r="AB66" s="209"/>
      <c r="AC66" s="209"/>
      <c r="AD66" s="209"/>
      <c r="AE66" s="209"/>
      <c r="AF66" s="209"/>
      <c r="AG66" s="209" t="s">
        <v>118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ht="22.5" outlineLevel="1" x14ac:dyDescent="0.2">
      <c r="A67" s="242">
        <v>15</v>
      </c>
      <c r="B67" s="243" t="s">
        <v>189</v>
      </c>
      <c r="C67" s="259" t="s">
        <v>190</v>
      </c>
      <c r="D67" s="244" t="s">
        <v>176</v>
      </c>
      <c r="E67" s="245">
        <v>644.4</v>
      </c>
      <c r="F67" s="246"/>
      <c r="G67" s="247">
        <f>ROUND(E67*F67,2)</f>
        <v>0</v>
      </c>
      <c r="H67" s="229"/>
      <c r="I67" s="228">
        <f>ROUND(E67*H67,2)</f>
        <v>0</v>
      </c>
      <c r="J67" s="229"/>
      <c r="K67" s="228">
        <f>ROUND(E67*J67,2)</f>
        <v>0</v>
      </c>
      <c r="L67" s="228">
        <v>21</v>
      </c>
      <c r="M67" s="228">
        <f>G67*(1+L67/100)</f>
        <v>0</v>
      </c>
      <c r="N67" s="228">
        <v>1.537E-2</v>
      </c>
      <c r="O67" s="228">
        <f>ROUND(E67*N67,2)</f>
        <v>9.9</v>
      </c>
      <c r="P67" s="228">
        <v>0</v>
      </c>
      <c r="Q67" s="228">
        <f>ROUND(E67*P67,2)</f>
        <v>0</v>
      </c>
      <c r="R67" s="228"/>
      <c r="S67" s="228" t="s">
        <v>161</v>
      </c>
      <c r="T67" s="228" t="s">
        <v>114</v>
      </c>
      <c r="U67" s="228">
        <v>0</v>
      </c>
      <c r="V67" s="228">
        <f>ROUND(E67*U67,2)</f>
        <v>0</v>
      </c>
      <c r="W67" s="228"/>
      <c r="X67" s="228" t="s">
        <v>115</v>
      </c>
      <c r="Y67" s="209"/>
      <c r="Z67" s="209"/>
      <c r="AA67" s="209"/>
      <c r="AB67" s="209"/>
      <c r="AC67" s="209"/>
      <c r="AD67" s="209"/>
      <c r="AE67" s="209"/>
      <c r="AF67" s="209"/>
      <c r="AG67" s="209" t="s">
        <v>177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ht="56.25" outlineLevel="1" x14ac:dyDescent="0.2">
      <c r="A68" s="226"/>
      <c r="B68" s="227"/>
      <c r="C68" s="261" t="s">
        <v>178</v>
      </c>
      <c r="D68" s="248"/>
      <c r="E68" s="248"/>
      <c r="F68" s="248"/>
      <c r="G68" s="248"/>
      <c r="H68" s="228"/>
      <c r="I68" s="228"/>
      <c r="J68" s="228"/>
      <c r="K68" s="228"/>
      <c r="L68" s="228"/>
      <c r="M68" s="228"/>
      <c r="N68" s="228"/>
      <c r="O68" s="228"/>
      <c r="P68" s="228"/>
      <c r="Q68" s="228"/>
      <c r="R68" s="228"/>
      <c r="S68" s="228"/>
      <c r="T68" s="228"/>
      <c r="U68" s="228"/>
      <c r="V68" s="228"/>
      <c r="W68" s="228"/>
      <c r="X68" s="228"/>
      <c r="Y68" s="209"/>
      <c r="Z68" s="209"/>
      <c r="AA68" s="209"/>
      <c r="AB68" s="209"/>
      <c r="AC68" s="209"/>
      <c r="AD68" s="209"/>
      <c r="AE68" s="209"/>
      <c r="AF68" s="209"/>
      <c r="AG68" s="209" t="s">
        <v>138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49" t="str">
        <f>C68</f>
        <v>Kompletní dodávka a položení monolitického um.povrchu,včetně lajnování- Elastický polyuretanový sportovní jednovrstvý povrch z barevného granulátu typu EPDM frakce 1-4mm a polyuretanového pojiva s porézní vrstvou. Povrch je vodopropustný, monolitický a splňuje normu DIN 18035/6. Neobsahuje změkčovadla, a proto v průběhu své životnosti nekřehne a nemění své vlastnosti. To umožňuje jednoduché opravy v případě mechanického poškození.</v>
      </c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26"/>
      <c r="B69" s="227"/>
      <c r="C69" s="262" t="s">
        <v>179</v>
      </c>
      <c r="D69" s="232"/>
      <c r="E69" s="233"/>
      <c r="F69" s="234"/>
      <c r="G69" s="234"/>
      <c r="H69" s="228"/>
      <c r="I69" s="228"/>
      <c r="J69" s="228"/>
      <c r="K69" s="228"/>
      <c r="L69" s="228"/>
      <c r="M69" s="228"/>
      <c r="N69" s="228"/>
      <c r="O69" s="228"/>
      <c r="P69" s="228"/>
      <c r="Q69" s="228"/>
      <c r="R69" s="228"/>
      <c r="S69" s="228"/>
      <c r="T69" s="228"/>
      <c r="U69" s="228"/>
      <c r="V69" s="228"/>
      <c r="W69" s="228"/>
      <c r="X69" s="228"/>
      <c r="Y69" s="209"/>
      <c r="Z69" s="209"/>
      <c r="AA69" s="209"/>
      <c r="AB69" s="209"/>
      <c r="AC69" s="209"/>
      <c r="AD69" s="209"/>
      <c r="AE69" s="209"/>
      <c r="AF69" s="209"/>
      <c r="AG69" s="209" t="s">
        <v>138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26"/>
      <c r="B70" s="227"/>
      <c r="C70" s="263" t="s">
        <v>180</v>
      </c>
      <c r="D70" s="250"/>
      <c r="E70" s="250"/>
      <c r="F70" s="250"/>
      <c r="G70" s="250"/>
      <c r="H70" s="228"/>
      <c r="I70" s="228"/>
      <c r="J70" s="228"/>
      <c r="K70" s="228"/>
      <c r="L70" s="228"/>
      <c r="M70" s="228"/>
      <c r="N70" s="228"/>
      <c r="O70" s="228"/>
      <c r="P70" s="228"/>
      <c r="Q70" s="228"/>
      <c r="R70" s="228"/>
      <c r="S70" s="228"/>
      <c r="T70" s="228"/>
      <c r="U70" s="228"/>
      <c r="V70" s="228"/>
      <c r="W70" s="228"/>
      <c r="X70" s="228"/>
      <c r="Y70" s="209"/>
      <c r="Z70" s="209"/>
      <c r="AA70" s="209"/>
      <c r="AB70" s="209"/>
      <c r="AC70" s="209"/>
      <c r="AD70" s="209"/>
      <c r="AE70" s="209"/>
      <c r="AF70" s="209"/>
      <c r="AG70" s="209" t="s">
        <v>138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26"/>
      <c r="B71" s="227"/>
      <c r="C71" s="263" t="s">
        <v>181</v>
      </c>
      <c r="D71" s="250"/>
      <c r="E71" s="250"/>
      <c r="F71" s="250"/>
      <c r="G71" s="250"/>
      <c r="H71" s="228"/>
      <c r="I71" s="228"/>
      <c r="J71" s="228"/>
      <c r="K71" s="228"/>
      <c r="L71" s="228"/>
      <c r="M71" s="228"/>
      <c r="N71" s="228"/>
      <c r="O71" s="228"/>
      <c r="P71" s="228"/>
      <c r="Q71" s="228"/>
      <c r="R71" s="228"/>
      <c r="S71" s="228"/>
      <c r="T71" s="228"/>
      <c r="U71" s="228"/>
      <c r="V71" s="228"/>
      <c r="W71" s="228"/>
      <c r="X71" s="228"/>
      <c r="Y71" s="209"/>
      <c r="Z71" s="209"/>
      <c r="AA71" s="209"/>
      <c r="AB71" s="209"/>
      <c r="AC71" s="209"/>
      <c r="AD71" s="209"/>
      <c r="AE71" s="209"/>
      <c r="AF71" s="209"/>
      <c r="AG71" s="209" t="s">
        <v>138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26"/>
      <c r="B72" s="227"/>
      <c r="C72" s="262" t="s">
        <v>179</v>
      </c>
      <c r="D72" s="232"/>
      <c r="E72" s="233"/>
      <c r="F72" s="234"/>
      <c r="G72" s="234"/>
      <c r="H72" s="228"/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  <c r="T72" s="228"/>
      <c r="U72" s="228"/>
      <c r="V72" s="228"/>
      <c r="W72" s="228"/>
      <c r="X72" s="228"/>
      <c r="Y72" s="209"/>
      <c r="Z72" s="209"/>
      <c r="AA72" s="209"/>
      <c r="AB72" s="209"/>
      <c r="AC72" s="209"/>
      <c r="AD72" s="209"/>
      <c r="AE72" s="209"/>
      <c r="AF72" s="209"/>
      <c r="AG72" s="209" t="s">
        <v>138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26"/>
      <c r="B73" s="227"/>
      <c r="C73" s="263" t="s">
        <v>373</v>
      </c>
      <c r="D73" s="250"/>
      <c r="E73" s="250"/>
      <c r="F73" s="250"/>
      <c r="G73" s="250"/>
      <c r="H73" s="228"/>
      <c r="I73" s="228"/>
      <c r="J73" s="228"/>
      <c r="K73" s="228"/>
      <c r="L73" s="228"/>
      <c r="M73" s="228"/>
      <c r="N73" s="228"/>
      <c r="O73" s="228"/>
      <c r="P73" s="228"/>
      <c r="Q73" s="228"/>
      <c r="R73" s="228"/>
      <c r="S73" s="228"/>
      <c r="T73" s="228"/>
      <c r="U73" s="228"/>
      <c r="V73" s="228"/>
      <c r="W73" s="228"/>
      <c r="X73" s="228"/>
      <c r="Y73" s="209"/>
      <c r="Z73" s="209"/>
      <c r="AA73" s="209"/>
      <c r="AB73" s="209"/>
      <c r="AC73" s="209"/>
      <c r="AD73" s="209"/>
      <c r="AE73" s="209"/>
      <c r="AF73" s="209"/>
      <c r="AG73" s="209" t="s">
        <v>138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26"/>
      <c r="B74" s="227"/>
      <c r="C74" s="262" t="s">
        <v>179</v>
      </c>
      <c r="D74" s="232"/>
      <c r="E74" s="233"/>
      <c r="F74" s="234"/>
      <c r="G74" s="234"/>
      <c r="H74" s="228"/>
      <c r="I74" s="228"/>
      <c r="J74" s="228"/>
      <c r="K74" s="228"/>
      <c r="L74" s="228"/>
      <c r="M74" s="228"/>
      <c r="N74" s="228"/>
      <c r="O74" s="228"/>
      <c r="P74" s="228"/>
      <c r="Q74" s="228"/>
      <c r="R74" s="228"/>
      <c r="S74" s="228"/>
      <c r="T74" s="228"/>
      <c r="U74" s="228"/>
      <c r="V74" s="228"/>
      <c r="W74" s="228"/>
      <c r="X74" s="228"/>
      <c r="Y74" s="209"/>
      <c r="Z74" s="209"/>
      <c r="AA74" s="209"/>
      <c r="AB74" s="209"/>
      <c r="AC74" s="209"/>
      <c r="AD74" s="209"/>
      <c r="AE74" s="209"/>
      <c r="AF74" s="209"/>
      <c r="AG74" s="209" t="s">
        <v>138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ht="22.5" outlineLevel="1" x14ac:dyDescent="0.2">
      <c r="A75" s="226"/>
      <c r="B75" s="227"/>
      <c r="C75" s="263" t="s">
        <v>182</v>
      </c>
      <c r="D75" s="250"/>
      <c r="E75" s="250"/>
      <c r="F75" s="250"/>
      <c r="G75" s="250"/>
      <c r="H75" s="228"/>
      <c r="I75" s="228"/>
      <c r="J75" s="228"/>
      <c r="K75" s="228"/>
      <c r="L75" s="228"/>
      <c r="M75" s="228"/>
      <c r="N75" s="228"/>
      <c r="O75" s="228"/>
      <c r="P75" s="228"/>
      <c r="Q75" s="228"/>
      <c r="R75" s="228"/>
      <c r="S75" s="228"/>
      <c r="T75" s="228"/>
      <c r="U75" s="228"/>
      <c r="V75" s="228"/>
      <c r="W75" s="228"/>
      <c r="X75" s="228"/>
      <c r="Y75" s="209"/>
      <c r="Z75" s="209"/>
      <c r="AA75" s="209"/>
      <c r="AB75" s="209"/>
      <c r="AC75" s="209"/>
      <c r="AD75" s="209"/>
      <c r="AE75" s="209"/>
      <c r="AF75" s="209"/>
      <c r="AG75" s="209" t="s">
        <v>138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49" t="str">
        <f>C75</f>
        <v>Sporty: atletika, basketbal, házená, malá kopaná, míčové a školní hry, nohejbal, tenis, volejbal, dětská hřiště</v>
      </c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26"/>
      <c r="B76" s="227"/>
      <c r="C76" s="262" t="s">
        <v>179</v>
      </c>
      <c r="D76" s="232"/>
      <c r="E76" s="233"/>
      <c r="F76" s="234"/>
      <c r="G76" s="234"/>
      <c r="H76" s="228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228"/>
      <c r="T76" s="228"/>
      <c r="U76" s="228"/>
      <c r="V76" s="228"/>
      <c r="W76" s="228"/>
      <c r="X76" s="228"/>
      <c r="Y76" s="209"/>
      <c r="Z76" s="209"/>
      <c r="AA76" s="209"/>
      <c r="AB76" s="209"/>
      <c r="AC76" s="209"/>
      <c r="AD76" s="209"/>
      <c r="AE76" s="209"/>
      <c r="AF76" s="209"/>
      <c r="AG76" s="209" t="s">
        <v>138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26"/>
      <c r="B77" s="227"/>
      <c r="C77" s="263" t="s">
        <v>183</v>
      </c>
      <c r="D77" s="250"/>
      <c r="E77" s="250"/>
      <c r="F77" s="250"/>
      <c r="G77" s="250"/>
      <c r="H77" s="228"/>
      <c r="I77" s="228"/>
      <c r="J77" s="228"/>
      <c r="K77" s="228"/>
      <c r="L77" s="228"/>
      <c r="M77" s="228"/>
      <c r="N77" s="228"/>
      <c r="O77" s="228"/>
      <c r="P77" s="228"/>
      <c r="Q77" s="228"/>
      <c r="R77" s="228"/>
      <c r="S77" s="228"/>
      <c r="T77" s="228"/>
      <c r="U77" s="228"/>
      <c r="V77" s="228"/>
      <c r="W77" s="228"/>
      <c r="X77" s="228"/>
      <c r="Y77" s="209"/>
      <c r="Z77" s="209"/>
      <c r="AA77" s="209"/>
      <c r="AB77" s="209"/>
      <c r="AC77" s="209"/>
      <c r="AD77" s="209"/>
      <c r="AE77" s="209"/>
      <c r="AF77" s="209"/>
      <c r="AG77" s="209" t="s">
        <v>138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26"/>
      <c r="B78" s="227"/>
      <c r="C78" s="262" t="s">
        <v>179</v>
      </c>
      <c r="D78" s="232"/>
      <c r="E78" s="233"/>
      <c r="F78" s="234"/>
      <c r="G78" s="234"/>
      <c r="H78" s="228"/>
      <c r="I78" s="228"/>
      <c r="J78" s="228"/>
      <c r="K78" s="228"/>
      <c r="L78" s="228"/>
      <c r="M78" s="228"/>
      <c r="N78" s="228"/>
      <c r="O78" s="228"/>
      <c r="P78" s="228"/>
      <c r="Q78" s="228"/>
      <c r="R78" s="228"/>
      <c r="S78" s="228"/>
      <c r="T78" s="228"/>
      <c r="U78" s="228"/>
      <c r="V78" s="228"/>
      <c r="W78" s="228"/>
      <c r="X78" s="228"/>
      <c r="Y78" s="209"/>
      <c r="Z78" s="209"/>
      <c r="AA78" s="209"/>
      <c r="AB78" s="209"/>
      <c r="AC78" s="209"/>
      <c r="AD78" s="209"/>
      <c r="AE78" s="209"/>
      <c r="AF78" s="209"/>
      <c r="AG78" s="209" t="s">
        <v>138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26"/>
      <c r="B79" s="227"/>
      <c r="C79" s="263" t="s">
        <v>184</v>
      </c>
      <c r="D79" s="250"/>
      <c r="E79" s="250"/>
      <c r="F79" s="250"/>
      <c r="G79" s="250"/>
      <c r="H79" s="228"/>
      <c r="I79" s="228"/>
      <c r="J79" s="228"/>
      <c r="K79" s="228"/>
      <c r="L79" s="228"/>
      <c r="M79" s="228"/>
      <c r="N79" s="228"/>
      <c r="O79" s="228"/>
      <c r="P79" s="228"/>
      <c r="Q79" s="228"/>
      <c r="R79" s="228"/>
      <c r="S79" s="228"/>
      <c r="T79" s="228"/>
      <c r="U79" s="228"/>
      <c r="V79" s="228"/>
      <c r="W79" s="228"/>
      <c r="X79" s="228"/>
      <c r="Y79" s="209"/>
      <c r="Z79" s="209"/>
      <c r="AA79" s="209"/>
      <c r="AB79" s="209"/>
      <c r="AC79" s="209"/>
      <c r="AD79" s="209"/>
      <c r="AE79" s="209"/>
      <c r="AF79" s="209"/>
      <c r="AG79" s="209" t="s">
        <v>138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26"/>
      <c r="B80" s="227"/>
      <c r="C80" s="263" t="s">
        <v>185</v>
      </c>
      <c r="D80" s="250"/>
      <c r="E80" s="250"/>
      <c r="F80" s="250"/>
      <c r="G80" s="250"/>
      <c r="H80" s="228"/>
      <c r="I80" s="228"/>
      <c r="J80" s="228"/>
      <c r="K80" s="228"/>
      <c r="L80" s="228"/>
      <c r="M80" s="228"/>
      <c r="N80" s="228"/>
      <c r="O80" s="228"/>
      <c r="P80" s="228"/>
      <c r="Q80" s="228"/>
      <c r="R80" s="228"/>
      <c r="S80" s="228"/>
      <c r="T80" s="228"/>
      <c r="U80" s="228"/>
      <c r="V80" s="228"/>
      <c r="W80" s="228"/>
      <c r="X80" s="228"/>
      <c r="Y80" s="209"/>
      <c r="Z80" s="209"/>
      <c r="AA80" s="209"/>
      <c r="AB80" s="209"/>
      <c r="AC80" s="209"/>
      <c r="AD80" s="209"/>
      <c r="AE80" s="209"/>
      <c r="AF80" s="209"/>
      <c r="AG80" s="209" t="s">
        <v>138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26"/>
      <c r="B81" s="227"/>
      <c r="C81" s="263" t="s">
        <v>186</v>
      </c>
      <c r="D81" s="250"/>
      <c r="E81" s="250"/>
      <c r="F81" s="250"/>
      <c r="G81" s="250"/>
      <c r="H81" s="228"/>
      <c r="I81" s="228"/>
      <c r="J81" s="228"/>
      <c r="K81" s="228"/>
      <c r="L81" s="228"/>
      <c r="M81" s="228"/>
      <c r="N81" s="228"/>
      <c r="O81" s="228"/>
      <c r="P81" s="228"/>
      <c r="Q81" s="228"/>
      <c r="R81" s="228"/>
      <c r="S81" s="228"/>
      <c r="T81" s="228"/>
      <c r="U81" s="228"/>
      <c r="V81" s="228"/>
      <c r="W81" s="228"/>
      <c r="X81" s="228"/>
      <c r="Y81" s="209"/>
      <c r="Z81" s="209"/>
      <c r="AA81" s="209"/>
      <c r="AB81" s="209"/>
      <c r="AC81" s="209"/>
      <c r="AD81" s="209"/>
      <c r="AE81" s="209"/>
      <c r="AF81" s="209"/>
      <c r="AG81" s="209" t="s">
        <v>138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26"/>
      <c r="B82" s="227"/>
      <c r="C82" s="263" t="s">
        <v>187</v>
      </c>
      <c r="D82" s="250"/>
      <c r="E82" s="250"/>
      <c r="F82" s="250"/>
      <c r="G82" s="250"/>
      <c r="H82" s="228"/>
      <c r="I82" s="228"/>
      <c r="J82" s="228"/>
      <c r="K82" s="228"/>
      <c r="L82" s="228"/>
      <c r="M82" s="228"/>
      <c r="N82" s="228"/>
      <c r="O82" s="228"/>
      <c r="P82" s="228"/>
      <c r="Q82" s="228"/>
      <c r="R82" s="228"/>
      <c r="S82" s="228"/>
      <c r="T82" s="228"/>
      <c r="U82" s="228"/>
      <c r="V82" s="228"/>
      <c r="W82" s="228"/>
      <c r="X82" s="228"/>
      <c r="Y82" s="209"/>
      <c r="Z82" s="209"/>
      <c r="AA82" s="209"/>
      <c r="AB82" s="209"/>
      <c r="AC82" s="209"/>
      <c r="AD82" s="209"/>
      <c r="AE82" s="209"/>
      <c r="AF82" s="209"/>
      <c r="AG82" s="209" t="s">
        <v>138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ht="22.5" outlineLevel="1" x14ac:dyDescent="0.2">
      <c r="A83" s="226"/>
      <c r="B83" s="227"/>
      <c r="C83" s="260" t="s">
        <v>191</v>
      </c>
      <c r="D83" s="230"/>
      <c r="E83" s="231">
        <v>644.4</v>
      </c>
      <c r="F83" s="228"/>
      <c r="G83" s="228"/>
      <c r="H83" s="228"/>
      <c r="I83" s="228"/>
      <c r="J83" s="228"/>
      <c r="K83" s="228"/>
      <c r="L83" s="228"/>
      <c r="M83" s="228"/>
      <c r="N83" s="228"/>
      <c r="O83" s="228"/>
      <c r="P83" s="228"/>
      <c r="Q83" s="228"/>
      <c r="R83" s="228"/>
      <c r="S83" s="228"/>
      <c r="T83" s="228"/>
      <c r="U83" s="228"/>
      <c r="V83" s="228"/>
      <c r="W83" s="228"/>
      <c r="X83" s="228"/>
      <c r="Y83" s="209"/>
      <c r="Z83" s="209"/>
      <c r="AA83" s="209"/>
      <c r="AB83" s="209"/>
      <c r="AC83" s="209"/>
      <c r="AD83" s="209"/>
      <c r="AE83" s="209"/>
      <c r="AF83" s="209"/>
      <c r="AG83" s="209" t="s">
        <v>118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ht="22.5" outlineLevel="1" x14ac:dyDescent="0.2">
      <c r="A84" s="242">
        <v>16</v>
      </c>
      <c r="B84" s="243" t="s">
        <v>192</v>
      </c>
      <c r="C84" s="259" t="s">
        <v>193</v>
      </c>
      <c r="D84" s="244" t="s">
        <v>145</v>
      </c>
      <c r="E84" s="245">
        <v>1143.56</v>
      </c>
      <c r="F84" s="246"/>
      <c r="G84" s="247">
        <f>ROUND(E84*F84,2)</f>
        <v>0</v>
      </c>
      <c r="H84" s="229"/>
      <c r="I84" s="228">
        <f>ROUND(E84*H84,2)</f>
        <v>0</v>
      </c>
      <c r="J84" s="229"/>
      <c r="K84" s="228">
        <f>ROUND(E84*J84,2)</f>
        <v>0</v>
      </c>
      <c r="L84" s="228">
        <v>21</v>
      </c>
      <c r="M84" s="228">
        <f>G84*(1+L84/100)</f>
        <v>0</v>
      </c>
      <c r="N84" s="228">
        <v>0.01</v>
      </c>
      <c r="O84" s="228">
        <f>ROUND(E84*N84,2)</f>
        <v>11.44</v>
      </c>
      <c r="P84" s="228">
        <v>0</v>
      </c>
      <c r="Q84" s="228">
        <f>ROUND(E84*P84,2)</f>
        <v>0</v>
      </c>
      <c r="R84" s="228"/>
      <c r="S84" s="228" t="s">
        <v>161</v>
      </c>
      <c r="T84" s="228" t="s">
        <v>114</v>
      </c>
      <c r="U84" s="228">
        <v>0</v>
      </c>
      <c r="V84" s="228">
        <f>ROUND(E84*U84,2)</f>
        <v>0</v>
      </c>
      <c r="W84" s="228"/>
      <c r="X84" s="228" t="s">
        <v>115</v>
      </c>
      <c r="Y84" s="209"/>
      <c r="Z84" s="209"/>
      <c r="AA84" s="209"/>
      <c r="AB84" s="209"/>
      <c r="AC84" s="209"/>
      <c r="AD84" s="209"/>
      <c r="AE84" s="209"/>
      <c r="AF84" s="209"/>
      <c r="AG84" s="209" t="s">
        <v>122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ht="112.5" outlineLevel="1" x14ac:dyDescent="0.2">
      <c r="A85" s="226"/>
      <c r="B85" s="227"/>
      <c r="C85" s="261" t="s">
        <v>374</v>
      </c>
      <c r="D85" s="248"/>
      <c r="E85" s="248"/>
      <c r="F85" s="248"/>
      <c r="G85" s="248"/>
      <c r="H85" s="228"/>
      <c r="I85" s="228"/>
      <c r="J85" s="228"/>
      <c r="K85" s="228"/>
      <c r="L85" s="228"/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09"/>
      <c r="Z85" s="209"/>
      <c r="AA85" s="209"/>
      <c r="AB85" s="209"/>
      <c r="AC85" s="209"/>
      <c r="AD85" s="209"/>
      <c r="AE85" s="209"/>
      <c r="AF85" s="209"/>
      <c r="AG85" s="209" t="s">
        <v>138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49" t="str">
        <f>C85</f>
        <v>Kompletní dodávka a položení monolitického um.povrchu - (typ Spray coat),včetně lajnování-ATLETICKÝ OVÁL - tento typ povrchu je tvořen základní vrstvou z černého gumového granulátu SBR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nástřik tl. 3mm z jemného gumového granulátu EPDM frakce 0,5-1,5mm způsobujícího zdrsnění a protiskluzový efekt. Celková tl. povrchu je tedy 13mm. Tento povrch je určen speciállně pro atletiku. Barva povrchu červená, lajnování jednotlivých drah na oválu a základních handicapů bude provedeno bílou PUR barvou, ostatní handicapy budou provedeny v rozdílných barevných odstínech. Umělý povrch bude červený a musí mít platný certifikát Mezinárodní atletické federace World Athletics (IAAF).</v>
      </c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26"/>
      <c r="B86" s="227"/>
      <c r="C86" s="262" t="s">
        <v>179</v>
      </c>
      <c r="D86" s="232"/>
      <c r="E86" s="233"/>
      <c r="F86" s="234"/>
      <c r="G86" s="234"/>
      <c r="H86" s="228"/>
      <c r="I86" s="228"/>
      <c r="J86" s="228"/>
      <c r="K86" s="228"/>
      <c r="L86" s="228"/>
      <c r="M86" s="228"/>
      <c r="N86" s="228"/>
      <c r="O86" s="228"/>
      <c r="P86" s="228"/>
      <c r="Q86" s="228"/>
      <c r="R86" s="228"/>
      <c r="S86" s="228"/>
      <c r="T86" s="228"/>
      <c r="U86" s="228"/>
      <c r="V86" s="228"/>
      <c r="W86" s="228"/>
      <c r="X86" s="228"/>
      <c r="Y86" s="209"/>
      <c r="Z86" s="209"/>
      <c r="AA86" s="209"/>
      <c r="AB86" s="209"/>
      <c r="AC86" s="209"/>
      <c r="AD86" s="209"/>
      <c r="AE86" s="209"/>
      <c r="AF86" s="209"/>
      <c r="AG86" s="209" t="s">
        <v>138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26"/>
      <c r="B87" s="227"/>
      <c r="C87" s="263" t="s">
        <v>194</v>
      </c>
      <c r="D87" s="250"/>
      <c r="E87" s="250"/>
      <c r="F87" s="250"/>
      <c r="G87" s="250"/>
      <c r="H87" s="228"/>
      <c r="I87" s="228"/>
      <c r="J87" s="228"/>
      <c r="K87" s="228"/>
      <c r="L87" s="228"/>
      <c r="M87" s="228"/>
      <c r="N87" s="228"/>
      <c r="O87" s="228"/>
      <c r="P87" s="228"/>
      <c r="Q87" s="228"/>
      <c r="R87" s="228"/>
      <c r="S87" s="228"/>
      <c r="T87" s="228"/>
      <c r="U87" s="228"/>
      <c r="V87" s="228"/>
      <c r="W87" s="228"/>
      <c r="X87" s="228"/>
      <c r="Y87" s="209"/>
      <c r="Z87" s="209"/>
      <c r="AA87" s="209"/>
      <c r="AB87" s="209"/>
      <c r="AC87" s="209"/>
      <c r="AD87" s="209"/>
      <c r="AE87" s="209"/>
      <c r="AF87" s="209"/>
      <c r="AG87" s="209" t="s">
        <v>138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26"/>
      <c r="B88" s="227"/>
      <c r="C88" s="263" t="s">
        <v>195</v>
      </c>
      <c r="D88" s="250"/>
      <c r="E88" s="250"/>
      <c r="F88" s="250"/>
      <c r="G88" s="250"/>
      <c r="H88" s="228"/>
      <c r="I88" s="228"/>
      <c r="J88" s="228"/>
      <c r="K88" s="228"/>
      <c r="L88" s="228"/>
      <c r="M88" s="228"/>
      <c r="N88" s="228"/>
      <c r="O88" s="228"/>
      <c r="P88" s="228"/>
      <c r="Q88" s="228"/>
      <c r="R88" s="228"/>
      <c r="S88" s="228"/>
      <c r="T88" s="228"/>
      <c r="U88" s="228"/>
      <c r="V88" s="228"/>
      <c r="W88" s="228"/>
      <c r="X88" s="228"/>
      <c r="Y88" s="209"/>
      <c r="Z88" s="209"/>
      <c r="AA88" s="209"/>
      <c r="AB88" s="209"/>
      <c r="AC88" s="209"/>
      <c r="AD88" s="209"/>
      <c r="AE88" s="209"/>
      <c r="AF88" s="209"/>
      <c r="AG88" s="209" t="s">
        <v>138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26"/>
      <c r="B89" s="227"/>
      <c r="C89" s="263" t="s">
        <v>196</v>
      </c>
      <c r="D89" s="250"/>
      <c r="E89" s="250"/>
      <c r="F89" s="250"/>
      <c r="G89" s="250"/>
      <c r="H89" s="228"/>
      <c r="I89" s="228"/>
      <c r="J89" s="228"/>
      <c r="K89" s="228"/>
      <c r="L89" s="228"/>
      <c r="M89" s="228"/>
      <c r="N89" s="228"/>
      <c r="O89" s="228"/>
      <c r="P89" s="228"/>
      <c r="Q89" s="228"/>
      <c r="R89" s="228"/>
      <c r="S89" s="228"/>
      <c r="T89" s="228"/>
      <c r="U89" s="228"/>
      <c r="V89" s="228"/>
      <c r="W89" s="228"/>
      <c r="X89" s="228"/>
      <c r="Y89" s="209"/>
      <c r="Z89" s="209"/>
      <c r="AA89" s="209"/>
      <c r="AB89" s="209"/>
      <c r="AC89" s="209"/>
      <c r="AD89" s="209"/>
      <c r="AE89" s="209"/>
      <c r="AF89" s="209"/>
      <c r="AG89" s="209" t="s">
        <v>138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26"/>
      <c r="B90" s="227"/>
      <c r="C90" s="262" t="s">
        <v>179</v>
      </c>
      <c r="D90" s="232"/>
      <c r="E90" s="233"/>
      <c r="F90" s="234"/>
      <c r="G90" s="234"/>
      <c r="H90" s="228"/>
      <c r="I90" s="228"/>
      <c r="J90" s="228"/>
      <c r="K90" s="228"/>
      <c r="L90" s="228"/>
      <c r="M90" s="228"/>
      <c r="N90" s="228"/>
      <c r="O90" s="228"/>
      <c r="P90" s="228"/>
      <c r="Q90" s="228"/>
      <c r="R90" s="228"/>
      <c r="S90" s="228"/>
      <c r="T90" s="228"/>
      <c r="U90" s="228"/>
      <c r="V90" s="228"/>
      <c r="W90" s="228"/>
      <c r="X90" s="228"/>
      <c r="Y90" s="209"/>
      <c r="Z90" s="209"/>
      <c r="AA90" s="209"/>
      <c r="AB90" s="209"/>
      <c r="AC90" s="209"/>
      <c r="AD90" s="209"/>
      <c r="AE90" s="209"/>
      <c r="AF90" s="209"/>
      <c r="AG90" s="209" t="s">
        <v>138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26"/>
      <c r="B91" s="227"/>
      <c r="C91" s="263" t="s">
        <v>197</v>
      </c>
      <c r="D91" s="250"/>
      <c r="E91" s="250"/>
      <c r="F91" s="250"/>
      <c r="G91" s="250"/>
      <c r="H91" s="228"/>
      <c r="I91" s="228"/>
      <c r="J91" s="228"/>
      <c r="K91" s="228"/>
      <c r="L91" s="228"/>
      <c r="M91" s="228"/>
      <c r="N91" s="228"/>
      <c r="O91" s="228"/>
      <c r="P91" s="228"/>
      <c r="Q91" s="228"/>
      <c r="R91" s="228"/>
      <c r="S91" s="228"/>
      <c r="T91" s="228"/>
      <c r="U91" s="228"/>
      <c r="V91" s="228"/>
      <c r="W91" s="228"/>
      <c r="X91" s="228"/>
      <c r="Y91" s="209"/>
      <c r="Z91" s="209"/>
      <c r="AA91" s="209"/>
      <c r="AB91" s="209"/>
      <c r="AC91" s="209"/>
      <c r="AD91" s="209"/>
      <c r="AE91" s="209"/>
      <c r="AF91" s="209"/>
      <c r="AG91" s="209" t="s">
        <v>138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26"/>
      <c r="B92" s="227"/>
      <c r="C92" s="263" t="s">
        <v>198</v>
      </c>
      <c r="D92" s="250"/>
      <c r="E92" s="250"/>
      <c r="F92" s="250"/>
      <c r="G92" s="250"/>
      <c r="H92" s="228"/>
      <c r="I92" s="228"/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09"/>
      <c r="Z92" s="209"/>
      <c r="AA92" s="209"/>
      <c r="AB92" s="209"/>
      <c r="AC92" s="209"/>
      <c r="AD92" s="209"/>
      <c r="AE92" s="209"/>
      <c r="AF92" s="209"/>
      <c r="AG92" s="209" t="s">
        <v>138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26"/>
      <c r="B93" s="227"/>
      <c r="C93" s="263" t="s">
        <v>199</v>
      </c>
      <c r="D93" s="250"/>
      <c r="E93" s="250"/>
      <c r="F93" s="250"/>
      <c r="G93" s="250"/>
      <c r="H93" s="228"/>
      <c r="I93" s="228"/>
      <c r="J93" s="228"/>
      <c r="K93" s="228"/>
      <c r="L93" s="228"/>
      <c r="M93" s="228"/>
      <c r="N93" s="228"/>
      <c r="O93" s="228"/>
      <c r="P93" s="228"/>
      <c r="Q93" s="228"/>
      <c r="R93" s="228"/>
      <c r="S93" s="228"/>
      <c r="T93" s="228"/>
      <c r="U93" s="228"/>
      <c r="V93" s="228"/>
      <c r="W93" s="228"/>
      <c r="X93" s="228"/>
      <c r="Y93" s="209"/>
      <c r="Z93" s="209"/>
      <c r="AA93" s="209"/>
      <c r="AB93" s="209"/>
      <c r="AC93" s="209"/>
      <c r="AD93" s="209"/>
      <c r="AE93" s="209"/>
      <c r="AF93" s="209"/>
      <c r="AG93" s="209" t="s">
        <v>138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26"/>
      <c r="B94" s="227"/>
      <c r="C94" s="263" t="s">
        <v>200</v>
      </c>
      <c r="D94" s="250"/>
      <c r="E94" s="250"/>
      <c r="F94" s="250"/>
      <c r="G94" s="250"/>
      <c r="H94" s="228"/>
      <c r="I94" s="228"/>
      <c r="J94" s="228"/>
      <c r="K94" s="228"/>
      <c r="L94" s="228"/>
      <c r="M94" s="228"/>
      <c r="N94" s="228"/>
      <c r="O94" s="228"/>
      <c r="P94" s="228"/>
      <c r="Q94" s="228"/>
      <c r="R94" s="228"/>
      <c r="S94" s="228"/>
      <c r="T94" s="228"/>
      <c r="U94" s="228"/>
      <c r="V94" s="228"/>
      <c r="W94" s="228"/>
      <c r="X94" s="228"/>
      <c r="Y94" s="209"/>
      <c r="Z94" s="209"/>
      <c r="AA94" s="209"/>
      <c r="AB94" s="209"/>
      <c r="AC94" s="209"/>
      <c r="AD94" s="209"/>
      <c r="AE94" s="209"/>
      <c r="AF94" s="209"/>
      <c r="AG94" s="209" t="s">
        <v>138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26"/>
      <c r="B95" s="227"/>
      <c r="C95" s="263" t="s">
        <v>201</v>
      </c>
      <c r="D95" s="250"/>
      <c r="E95" s="250"/>
      <c r="F95" s="250"/>
      <c r="G95" s="250"/>
      <c r="H95" s="228"/>
      <c r="I95" s="228"/>
      <c r="J95" s="228"/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09"/>
      <c r="Z95" s="209"/>
      <c r="AA95" s="209"/>
      <c r="AB95" s="209"/>
      <c r="AC95" s="209"/>
      <c r="AD95" s="209"/>
      <c r="AE95" s="209"/>
      <c r="AF95" s="209"/>
      <c r="AG95" s="209" t="s">
        <v>138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26"/>
      <c r="B96" s="227"/>
      <c r="C96" s="263" t="s">
        <v>202</v>
      </c>
      <c r="D96" s="250"/>
      <c r="E96" s="250"/>
      <c r="F96" s="250"/>
      <c r="G96" s="250"/>
      <c r="H96" s="228"/>
      <c r="I96" s="228"/>
      <c r="J96" s="228"/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09"/>
      <c r="Z96" s="209"/>
      <c r="AA96" s="209"/>
      <c r="AB96" s="209"/>
      <c r="AC96" s="209"/>
      <c r="AD96" s="209"/>
      <c r="AE96" s="209"/>
      <c r="AF96" s="209"/>
      <c r="AG96" s="209" t="s">
        <v>138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26"/>
      <c r="B97" s="227"/>
      <c r="C97" s="263" t="s">
        <v>203</v>
      </c>
      <c r="D97" s="250"/>
      <c r="E97" s="250"/>
      <c r="F97" s="250"/>
      <c r="G97" s="250"/>
      <c r="H97" s="228"/>
      <c r="I97" s="228"/>
      <c r="J97" s="228"/>
      <c r="K97" s="228"/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09"/>
      <c r="Z97" s="209"/>
      <c r="AA97" s="209"/>
      <c r="AB97" s="209"/>
      <c r="AC97" s="209"/>
      <c r="AD97" s="209"/>
      <c r="AE97" s="209"/>
      <c r="AF97" s="209"/>
      <c r="AG97" s="209" t="s">
        <v>138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26"/>
      <c r="B98" s="227"/>
      <c r="C98" s="263" t="s">
        <v>204</v>
      </c>
      <c r="D98" s="250"/>
      <c r="E98" s="250"/>
      <c r="F98" s="250"/>
      <c r="G98" s="250"/>
      <c r="H98" s="228"/>
      <c r="I98" s="228"/>
      <c r="J98" s="228"/>
      <c r="K98" s="228"/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09"/>
      <c r="Z98" s="209"/>
      <c r="AA98" s="209"/>
      <c r="AB98" s="209"/>
      <c r="AC98" s="209"/>
      <c r="AD98" s="209"/>
      <c r="AE98" s="209"/>
      <c r="AF98" s="209"/>
      <c r="AG98" s="209" t="s">
        <v>138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26"/>
      <c r="B99" s="227"/>
      <c r="C99" s="263" t="s">
        <v>205</v>
      </c>
      <c r="D99" s="250"/>
      <c r="E99" s="250"/>
      <c r="F99" s="250"/>
      <c r="G99" s="250"/>
      <c r="H99" s="228"/>
      <c r="I99" s="228"/>
      <c r="J99" s="228"/>
      <c r="K99" s="228"/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09"/>
      <c r="Z99" s="209"/>
      <c r="AA99" s="209"/>
      <c r="AB99" s="209"/>
      <c r="AC99" s="209"/>
      <c r="AD99" s="209"/>
      <c r="AE99" s="209"/>
      <c r="AF99" s="209"/>
      <c r="AG99" s="209" t="s">
        <v>138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26"/>
      <c r="B100" s="227"/>
      <c r="C100" s="263" t="s">
        <v>206</v>
      </c>
      <c r="D100" s="250"/>
      <c r="E100" s="250"/>
      <c r="F100" s="250"/>
      <c r="G100" s="250"/>
      <c r="H100" s="228"/>
      <c r="I100" s="228"/>
      <c r="J100" s="228"/>
      <c r="K100" s="228"/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28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138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26"/>
      <c r="B101" s="227"/>
      <c r="C101" s="263" t="s">
        <v>207</v>
      </c>
      <c r="D101" s="250"/>
      <c r="E101" s="250"/>
      <c r="F101" s="250"/>
      <c r="G101" s="250"/>
      <c r="H101" s="228"/>
      <c r="I101" s="228"/>
      <c r="J101" s="228"/>
      <c r="K101" s="228"/>
      <c r="L101" s="228"/>
      <c r="M101" s="228"/>
      <c r="N101" s="228"/>
      <c r="O101" s="228"/>
      <c r="P101" s="228"/>
      <c r="Q101" s="228"/>
      <c r="R101" s="228"/>
      <c r="S101" s="228"/>
      <c r="T101" s="228"/>
      <c r="U101" s="228"/>
      <c r="V101" s="228"/>
      <c r="W101" s="228"/>
      <c r="X101" s="228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138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26"/>
      <c r="B102" s="227"/>
      <c r="C102" s="260" t="s">
        <v>208</v>
      </c>
      <c r="D102" s="230"/>
      <c r="E102" s="231">
        <v>1143.56</v>
      </c>
      <c r="F102" s="228"/>
      <c r="G102" s="228"/>
      <c r="H102" s="228"/>
      <c r="I102" s="228"/>
      <c r="J102" s="228"/>
      <c r="K102" s="228"/>
      <c r="L102" s="228"/>
      <c r="M102" s="228"/>
      <c r="N102" s="228"/>
      <c r="O102" s="228"/>
      <c r="P102" s="228"/>
      <c r="Q102" s="228"/>
      <c r="R102" s="228"/>
      <c r="S102" s="228"/>
      <c r="T102" s="228"/>
      <c r="U102" s="228"/>
      <c r="V102" s="228"/>
      <c r="W102" s="228"/>
      <c r="X102" s="228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118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x14ac:dyDescent="0.2">
      <c r="A103" s="236" t="s">
        <v>108</v>
      </c>
      <c r="B103" s="237" t="s">
        <v>60</v>
      </c>
      <c r="C103" s="258" t="s">
        <v>61</v>
      </c>
      <c r="D103" s="238"/>
      <c r="E103" s="239"/>
      <c r="F103" s="240"/>
      <c r="G103" s="241">
        <f>SUMIF(AG104:AG124,"&lt;&gt;NOR",G104:G124)</f>
        <v>0</v>
      </c>
      <c r="H103" s="235"/>
      <c r="I103" s="235">
        <f>SUM(I104:I124)</f>
        <v>0</v>
      </c>
      <c r="J103" s="235"/>
      <c r="K103" s="235">
        <f>SUM(K104:K124)</f>
        <v>0</v>
      </c>
      <c r="L103" s="235"/>
      <c r="M103" s="235">
        <f>SUM(M104:M124)</f>
        <v>0</v>
      </c>
      <c r="N103" s="235"/>
      <c r="O103" s="235">
        <f>SUM(O104:O124)</f>
        <v>1975.26</v>
      </c>
      <c r="P103" s="235"/>
      <c r="Q103" s="235">
        <f>SUM(Q104:Q124)</f>
        <v>0</v>
      </c>
      <c r="R103" s="235"/>
      <c r="S103" s="235"/>
      <c r="T103" s="235"/>
      <c r="U103" s="235"/>
      <c r="V103" s="235">
        <f>SUM(V104:V124)</f>
        <v>422.29999999999995</v>
      </c>
      <c r="W103" s="235"/>
      <c r="X103" s="235"/>
      <c r="AG103" t="s">
        <v>109</v>
      </c>
    </row>
    <row r="104" spans="1:60" outlineLevel="1" x14ac:dyDescent="0.2">
      <c r="A104" s="242">
        <v>17</v>
      </c>
      <c r="B104" s="243" t="s">
        <v>209</v>
      </c>
      <c r="C104" s="259" t="s">
        <v>210</v>
      </c>
      <c r="D104" s="244" t="s">
        <v>145</v>
      </c>
      <c r="E104" s="245">
        <v>3325</v>
      </c>
      <c r="F104" s="246"/>
      <c r="G104" s="247">
        <f>ROUND(E104*F104,2)</f>
        <v>0</v>
      </c>
      <c r="H104" s="229"/>
      <c r="I104" s="228">
        <f>ROUND(E104*H104,2)</f>
        <v>0</v>
      </c>
      <c r="J104" s="229"/>
      <c r="K104" s="228">
        <f>ROUND(E104*J104,2)</f>
        <v>0</v>
      </c>
      <c r="L104" s="228">
        <v>21</v>
      </c>
      <c r="M104" s="228">
        <f>G104*(1+L104/100)</f>
        <v>0</v>
      </c>
      <c r="N104" s="228">
        <v>0.32945999999999998</v>
      </c>
      <c r="O104" s="228">
        <f>ROUND(E104*N104,2)</f>
        <v>1095.45</v>
      </c>
      <c r="P104" s="228">
        <v>0</v>
      </c>
      <c r="Q104" s="228">
        <f>ROUND(E104*P104,2)</f>
        <v>0</v>
      </c>
      <c r="R104" s="228"/>
      <c r="S104" s="228" t="s">
        <v>113</v>
      </c>
      <c r="T104" s="228" t="s">
        <v>114</v>
      </c>
      <c r="U104" s="228">
        <v>2.7E-2</v>
      </c>
      <c r="V104" s="228">
        <f>ROUND(E104*U104,2)</f>
        <v>89.78</v>
      </c>
      <c r="W104" s="228"/>
      <c r="X104" s="228" t="s">
        <v>115</v>
      </c>
      <c r="Y104" s="209"/>
      <c r="Z104" s="209"/>
      <c r="AA104" s="209"/>
      <c r="AB104" s="209"/>
      <c r="AC104" s="209"/>
      <c r="AD104" s="209"/>
      <c r="AE104" s="209"/>
      <c r="AF104" s="209"/>
      <c r="AG104" s="209" t="s">
        <v>122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26"/>
      <c r="B105" s="227"/>
      <c r="C105" s="260" t="s">
        <v>208</v>
      </c>
      <c r="D105" s="230"/>
      <c r="E105" s="231">
        <v>1143.56</v>
      </c>
      <c r="F105" s="228"/>
      <c r="G105" s="228"/>
      <c r="H105" s="228"/>
      <c r="I105" s="228"/>
      <c r="J105" s="228"/>
      <c r="K105" s="228"/>
      <c r="L105" s="228"/>
      <c r="M105" s="228"/>
      <c r="N105" s="228"/>
      <c r="O105" s="228"/>
      <c r="P105" s="228"/>
      <c r="Q105" s="228"/>
      <c r="R105" s="228"/>
      <c r="S105" s="228"/>
      <c r="T105" s="228"/>
      <c r="U105" s="228"/>
      <c r="V105" s="228"/>
      <c r="W105" s="228"/>
      <c r="X105" s="228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118</v>
      </c>
      <c r="AH105" s="209">
        <v>0</v>
      </c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ht="22.5" outlineLevel="1" x14ac:dyDescent="0.2">
      <c r="A106" s="226"/>
      <c r="B106" s="227"/>
      <c r="C106" s="260" t="s">
        <v>211</v>
      </c>
      <c r="D106" s="230"/>
      <c r="E106" s="231">
        <v>2181.44</v>
      </c>
      <c r="F106" s="228"/>
      <c r="G106" s="228"/>
      <c r="H106" s="228"/>
      <c r="I106" s="228"/>
      <c r="J106" s="228"/>
      <c r="K106" s="228"/>
      <c r="L106" s="228"/>
      <c r="M106" s="228"/>
      <c r="N106" s="228"/>
      <c r="O106" s="228"/>
      <c r="P106" s="228"/>
      <c r="Q106" s="228"/>
      <c r="R106" s="228"/>
      <c r="S106" s="228"/>
      <c r="T106" s="228"/>
      <c r="U106" s="228"/>
      <c r="V106" s="228"/>
      <c r="W106" s="228"/>
      <c r="X106" s="228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118</v>
      </c>
      <c r="AH106" s="209">
        <v>0</v>
      </c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ht="22.5" outlineLevel="1" x14ac:dyDescent="0.2">
      <c r="A107" s="242">
        <v>18</v>
      </c>
      <c r="B107" s="243" t="s">
        <v>212</v>
      </c>
      <c r="C107" s="259" t="s">
        <v>213</v>
      </c>
      <c r="D107" s="244" t="s">
        <v>145</v>
      </c>
      <c r="E107" s="245">
        <v>3325</v>
      </c>
      <c r="F107" s="246"/>
      <c r="G107" s="247">
        <f>ROUND(E107*F107,2)</f>
        <v>0</v>
      </c>
      <c r="H107" s="229"/>
      <c r="I107" s="228">
        <f>ROUND(E107*H107,2)</f>
        <v>0</v>
      </c>
      <c r="J107" s="229"/>
      <c r="K107" s="228">
        <f>ROUND(E107*J107,2)</f>
        <v>0</v>
      </c>
      <c r="L107" s="228">
        <v>21</v>
      </c>
      <c r="M107" s="228">
        <f>G107*(1+L107/100)</f>
        <v>0</v>
      </c>
      <c r="N107" s="228">
        <v>2.205E-2</v>
      </c>
      <c r="O107" s="228">
        <f>ROUND(E107*N107,2)</f>
        <v>73.319999999999993</v>
      </c>
      <c r="P107" s="228">
        <v>0</v>
      </c>
      <c r="Q107" s="228">
        <f>ROUND(E107*P107,2)</f>
        <v>0</v>
      </c>
      <c r="R107" s="228"/>
      <c r="S107" s="228" t="s">
        <v>161</v>
      </c>
      <c r="T107" s="228" t="s">
        <v>114</v>
      </c>
      <c r="U107" s="228">
        <v>2.5000000000000001E-2</v>
      </c>
      <c r="V107" s="228">
        <f>ROUND(E107*U107,2)</f>
        <v>83.13</v>
      </c>
      <c r="W107" s="228"/>
      <c r="X107" s="228" t="s">
        <v>115</v>
      </c>
      <c r="Y107" s="209"/>
      <c r="Z107" s="209"/>
      <c r="AA107" s="209"/>
      <c r="AB107" s="209"/>
      <c r="AC107" s="209"/>
      <c r="AD107" s="209"/>
      <c r="AE107" s="209"/>
      <c r="AF107" s="209"/>
      <c r="AG107" s="209" t="s">
        <v>177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26"/>
      <c r="B108" s="227"/>
      <c r="C108" s="260" t="s">
        <v>208</v>
      </c>
      <c r="D108" s="230"/>
      <c r="E108" s="231">
        <v>1143.56</v>
      </c>
      <c r="F108" s="228"/>
      <c r="G108" s="228"/>
      <c r="H108" s="228"/>
      <c r="I108" s="228"/>
      <c r="J108" s="228"/>
      <c r="K108" s="228"/>
      <c r="L108" s="228"/>
      <c r="M108" s="228"/>
      <c r="N108" s="228"/>
      <c r="O108" s="228"/>
      <c r="P108" s="228"/>
      <c r="Q108" s="228"/>
      <c r="R108" s="228"/>
      <c r="S108" s="228"/>
      <c r="T108" s="228"/>
      <c r="U108" s="228"/>
      <c r="V108" s="228"/>
      <c r="W108" s="228"/>
      <c r="X108" s="228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118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ht="22.5" outlineLevel="1" x14ac:dyDescent="0.2">
      <c r="A109" s="226"/>
      <c r="B109" s="227"/>
      <c r="C109" s="260" t="s">
        <v>211</v>
      </c>
      <c r="D109" s="230"/>
      <c r="E109" s="231">
        <v>2181.44</v>
      </c>
      <c r="F109" s="228"/>
      <c r="G109" s="228"/>
      <c r="H109" s="228"/>
      <c r="I109" s="228"/>
      <c r="J109" s="228"/>
      <c r="K109" s="228"/>
      <c r="L109" s="228"/>
      <c r="M109" s="228"/>
      <c r="N109" s="228"/>
      <c r="O109" s="228"/>
      <c r="P109" s="228"/>
      <c r="Q109" s="228"/>
      <c r="R109" s="228"/>
      <c r="S109" s="228"/>
      <c r="T109" s="228"/>
      <c r="U109" s="228"/>
      <c r="V109" s="228"/>
      <c r="W109" s="228"/>
      <c r="X109" s="228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118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ht="22.5" outlineLevel="1" x14ac:dyDescent="0.2">
      <c r="A110" s="242">
        <v>19</v>
      </c>
      <c r="B110" s="243" t="s">
        <v>214</v>
      </c>
      <c r="C110" s="259" t="s">
        <v>215</v>
      </c>
      <c r="D110" s="244" t="s">
        <v>145</v>
      </c>
      <c r="E110" s="245">
        <v>3325</v>
      </c>
      <c r="F110" s="246"/>
      <c r="G110" s="247">
        <f>ROUND(E110*F110,2)</f>
        <v>0</v>
      </c>
      <c r="H110" s="229"/>
      <c r="I110" s="228">
        <f>ROUND(E110*H110,2)</f>
        <v>0</v>
      </c>
      <c r="J110" s="229"/>
      <c r="K110" s="228">
        <f>ROUND(E110*J110,2)</f>
        <v>0</v>
      </c>
      <c r="L110" s="228">
        <v>21</v>
      </c>
      <c r="M110" s="228">
        <f>G110*(1+L110/100)</f>
        <v>0</v>
      </c>
      <c r="N110" s="228">
        <v>6.615E-2</v>
      </c>
      <c r="O110" s="228">
        <f>ROUND(E110*N110,2)</f>
        <v>219.95</v>
      </c>
      <c r="P110" s="228">
        <v>0</v>
      </c>
      <c r="Q110" s="228">
        <f>ROUND(E110*P110,2)</f>
        <v>0</v>
      </c>
      <c r="R110" s="228"/>
      <c r="S110" s="228" t="s">
        <v>161</v>
      </c>
      <c r="T110" s="228" t="s">
        <v>114</v>
      </c>
      <c r="U110" s="228">
        <v>2.5000000000000001E-2</v>
      </c>
      <c r="V110" s="228">
        <f>ROUND(E110*U110,2)</f>
        <v>83.13</v>
      </c>
      <c r="W110" s="228"/>
      <c r="X110" s="228" t="s">
        <v>115</v>
      </c>
      <c r="Y110" s="209"/>
      <c r="Z110" s="209"/>
      <c r="AA110" s="209"/>
      <c r="AB110" s="209"/>
      <c r="AC110" s="209"/>
      <c r="AD110" s="209"/>
      <c r="AE110" s="209"/>
      <c r="AF110" s="209"/>
      <c r="AG110" s="209" t="s">
        <v>177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ht="22.5" outlineLevel="1" x14ac:dyDescent="0.2">
      <c r="A111" s="226"/>
      <c r="B111" s="227"/>
      <c r="C111" s="260" t="s">
        <v>211</v>
      </c>
      <c r="D111" s="230"/>
      <c r="E111" s="231">
        <v>2181.44</v>
      </c>
      <c r="F111" s="228"/>
      <c r="G111" s="228"/>
      <c r="H111" s="228"/>
      <c r="I111" s="228"/>
      <c r="J111" s="228"/>
      <c r="K111" s="228"/>
      <c r="L111" s="228"/>
      <c r="M111" s="228"/>
      <c r="N111" s="228"/>
      <c r="O111" s="228"/>
      <c r="P111" s="228"/>
      <c r="Q111" s="228"/>
      <c r="R111" s="228"/>
      <c r="S111" s="228"/>
      <c r="T111" s="228"/>
      <c r="U111" s="228"/>
      <c r="V111" s="228"/>
      <c r="W111" s="228"/>
      <c r="X111" s="228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118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26"/>
      <c r="B112" s="227"/>
      <c r="C112" s="260" t="s">
        <v>208</v>
      </c>
      <c r="D112" s="230"/>
      <c r="E112" s="231">
        <v>1143.56</v>
      </c>
      <c r="F112" s="228"/>
      <c r="G112" s="228"/>
      <c r="H112" s="228"/>
      <c r="I112" s="228"/>
      <c r="J112" s="228"/>
      <c r="K112" s="228"/>
      <c r="L112" s="228"/>
      <c r="M112" s="228"/>
      <c r="N112" s="228"/>
      <c r="O112" s="228"/>
      <c r="P112" s="228"/>
      <c r="Q112" s="228"/>
      <c r="R112" s="228"/>
      <c r="S112" s="228"/>
      <c r="T112" s="228"/>
      <c r="U112" s="228"/>
      <c r="V112" s="228"/>
      <c r="W112" s="228"/>
      <c r="X112" s="228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118</v>
      </c>
      <c r="AH112" s="209">
        <v>0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ht="22.5" outlineLevel="1" x14ac:dyDescent="0.2">
      <c r="A113" s="242">
        <v>20</v>
      </c>
      <c r="B113" s="243" t="s">
        <v>216</v>
      </c>
      <c r="C113" s="259" t="s">
        <v>217</v>
      </c>
      <c r="D113" s="244" t="s">
        <v>145</v>
      </c>
      <c r="E113" s="245">
        <v>3325</v>
      </c>
      <c r="F113" s="246"/>
      <c r="G113" s="247">
        <f>ROUND(E113*F113,2)</f>
        <v>0</v>
      </c>
      <c r="H113" s="229"/>
      <c r="I113" s="228">
        <f>ROUND(E113*H113,2)</f>
        <v>0</v>
      </c>
      <c r="J113" s="229"/>
      <c r="K113" s="228">
        <f>ROUND(E113*J113,2)</f>
        <v>0</v>
      </c>
      <c r="L113" s="228">
        <v>21</v>
      </c>
      <c r="M113" s="228">
        <f>G113*(1+L113/100)</f>
        <v>0</v>
      </c>
      <c r="N113" s="228">
        <v>8.8200000000000001E-2</v>
      </c>
      <c r="O113" s="228">
        <f>ROUND(E113*N113,2)</f>
        <v>293.27</v>
      </c>
      <c r="P113" s="228">
        <v>0</v>
      </c>
      <c r="Q113" s="228">
        <f>ROUND(E113*P113,2)</f>
        <v>0</v>
      </c>
      <c r="R113" s="228"/>
      <c r="S113" s="228" t="s">
        <v>161</v>
      </c>
      <c r="T113" s="228" t="s">
        <v>114</v>
      </c>
      <c r="U113" s="228">
        <v>2.5000000000000001E-2</v>
      </c>
      <c r="V113" s="228">
        <f>ROUND(E113*U113,2)</f>
        <v>83.13</v>
      </c>
      <c r="W113" s="228"/>
      <c r="X113" s="228" t="s">
        <v>115</v>
      </c>
      <c r="Y113" s="209"/>
      <c r="Z113" s="209"/>
      <c r="AA113" s="209"/>
      <c r="AB113" s="209"/>
      <c r="AC113" s="209"/>
      <c r="AD113" s="209"/>
      <c r="AE113" s="209"/>
      <c r="AF113" s="209"/>
      <c r="AG113" s="209" t="s">
        <v>122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26"/>
      <c r="B114" s="227"/>
      <c r="C114" s="260" t="s">
        <v>208</v>
      </c>
      <c r="D114" s="230"/>
      <c r="E114" s="231">
        <v>1143.56</v>
      </c>
      <c r="F114" s="228"/>
      <c r="G114" s="228"/>
      <c r="H114" s="228"/>
      <c r="I114" s="228"/>
      <c r="J114" s="228"/>
      <c r="K114" s="228"/>
      <c r="L114" s="228"/>
      <c r="M114" s="228"/>
      <c r="N114" s="228"/>
      <c r="O114" s="228"/>
      <c r="P114" s="228"/>
      <c r="Q114" s="228"/>
      <c r="R114" s="228"/>
      <c r="S114" s="228"/>
      <c r="T114" s="228"/>
      <c r="U114" s="228"/>
      <c r="V114" s="228"/>
      <c r="W114" s="228"/>
      <c r="X114" s="228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118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ht="22.5" outlineLevel="1" x14ac:dyDescent="0.2">
      <c r="A115" s="226"/>
      <c r="B115" s="227"/>
      <c r="C115" s="260" t="s">
        <v>211</v>
      </c>
      <c r="D115" s="230"/>
      <c r="E115" s="231">
        <v>2181.44</v>
      </c>
      <c r="F115" s="228"/>
      <c r="G115" s="228"/>
      <c r="H115" s="228"/>
      <c r="I115" s="228"/>
      <c r="J115" s="228"/>
      <c r="K115" s="228"/>
      <c r="L115" s="228"/>
      <c r="M115" s="228"/>
      <c r="N115" s="228"/>
      <c r="O115" s="228"/>
      <c r="P115" s="228"/>
      <c r="Q115" s="228"/>
      <c r="R115" s="228"/>
      <c r="S115" s="228"/>
      <c r="T115" s="228"/>
      <c r="U115" s="228"/>
      <c r="V115" s="228"/>
      <c r="W115" s="228"/>
      <c r="X115" s="228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118</v>
      </c>
      <c r="AH115" s="209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ht="22.5" outlineLevel="1" x14ac:dyDescent="0.2">
      <c r="A116" s="242">
        <v>21</v>
      </c>
      <c r="B116" s="243" t="s">
        <v>218</v>
      </c>
      <c r="C116" s="259" t="s">
        <v>219</v>
      </c>
      <c r="D116" s="244" t="s">
        <v>145</v>
      </c>
      <c r="E116" s="245">
        <v>3325</v>
      </c>
      <c r="F116" s="246"/>
      <c r="G116" s="247">
        <f>ROUND(E116*F116,2)</f>
        <v>0</v>
      </c>
      <c r="H116" s="229"/>
      <c r="I116" s="228">
        <f>ROUND(E116*H116,2)</f>
        <v>0</v>
      </c>
      <c r="J116" s="229"/>
      <c r="K116" s="228">
        <f>ROUND(E116*J116,2)</f>
        <v>0</v>
      </c>
      <c r="L116" s="228">
        <v>21</v>
      </c>
      <c r="M116" s="228">
        <f>G116*(1+L116/100)</f>
        <v>0</v>
      </c>
      <c r="N116" s="228">
        <v>8.8200000000000001E-2</v>
      </c>
      <c r="O116" s="228">
        <f>ROUND(E116*N116,2)</f>
        <v>293.27</v>
      </c>
      <c r="P116" s="228">
        <v>0</v>
      </c>
      <c r="Q116" s="228">
        <f>ROUND(E116*P116,2)</f>
        <v>0</v>
      </c>
      <c r="R116" s="228"/>
      <c r="S116" s="228" t="s">
        <v>161</v>
      </c>
      <c r="T116" s="228" t="s">
        <v>114</v>
      </c>
      <c r="U116" s="228">
        <v>2.5000000000000001E-2</v>
      </c>
      <c r="V116" s="228">
        <f>ROUND(E116*U116,2)</f>
        <v>83.13</v>
      </c>
      <c r="W116" s="228"/>
      <c r="X116" s="228" t="s">
        <v>115</v>
      </c>
      <c r="Y116" s="209"/>
      <c r="Z116" s="209"/>
      <c r="AA116" s="209"/>
      <c r="AB116" s="209"/>
      <c r="AC116" s="209"/>
      <c r="AD116" s="209"/>
      <c r="AE116" s="209"/>
      <c r="AF116" s="209"/>
      <c r="AG116" s="209" t="s">
        <v>122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26"/>
      <c r="B117" s="227"/>
      <c r="C117" s="260" t="s">
        <v>208</v>
      </c>
      <c r="D117" s="230"/>
      <c r="E117" s="231">
        <v>1143.56</v>
      </c>
      <c r="F117" s="228"/>
      <c r="G117" s="228"/>
      <c r="H117" s="228"/>
      <c r="I117" s="228"/>
      <c r="J117" s="228"/>
      <c r="K117" s="228"/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118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ht="22.5" outlineLevel="1" x14ac:dyDescent="0.2">
      <c r="A118" s="226"/>
      <c r="B118" s="227"/>
      <c r="C118" s="260" t="s">
        <v>211</v>
      </c>
      <c r="D118" s="230"/>
      <c r="E118" s="231">
        <v>2181.44</v>
      </c>
      <c r="F118" s="228"/>
      <c r="G118" s="228"/>
      <c r="H118" s="228"/>
      <c r="I118" s="228"/>
      <c r="J118" s="228"/>
      <c r="K118" s="228"/>
      <c r="L118" s="228"/>
      <c r="M118" s="228"/>
      <c r="N118" s="228"/>
      <c r="O118" s="228"/>
      <c r="P118" s="228"/>
      <c r="Q118" s="228"/>
      <c r="R118" s="228"/>
      <c r="S118" s="228"/>
      <c r="T118" s="228"/>
      <c r="U118" s="228"/>
      <c r="V118" s="228"/>
      <c r="W118" s="228"/>
      <c r="X118" s="228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118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42">
        <v>22</v>
      </c>
      <c r="B119" s="243" t="s">
        <v>220</v>
      </c>
      <c r="C119" s="259" t="s">
        <v>221</v>
      </c>
      <c r="D119" s="244" t="s">
        <v>145</v>
      </c>
      <c r="E119" s="245">
        <v>3325</v>
      </c>
      <c r="F119" s="246"/>
      <c r="G119" s="247">
        <f>ROUND(E119*F119,2)</f>
        <v>0</v>
      </c>
      <c r="H119" s="229"/>
      <c r="I119" s="228">
        <f>ROUND(E119*H119,2)</f>
        <v>0</v>
      </c>
      <c r="J119" s="229"/>
      <c r="K119" s="228">
        <f>ROUND(E119*J119,2)</f>
        <v>0</v>
      </c>
      <c r="L119" s="228">
        <v>21</v>
      </c>
      <c r="M119" s="228">
        <f>G119*(1+L119/100)</f>
        <v>0</v>
      </c>
      <c r="N119" s="228">
        <v>0</v>
      </c>
      <c r="O119" s="228">
        <f>ROUND(E119*N119,2)</f>
        <v>0</v>
      </c>
      <c r="P119" s="228">
        <v>0</v>
      </c>
      <c r="Q119" s="228">
        <f>ROUND(E119*P119,2)</f>
        <v>0</v>
      </c>
      <c r="R119" s="228"/>
      <c r="S119" s="228" t="s">
        <v>161</v>
      </c>
      <c r="T119" s="228" t="s">
        <v>114</v>
      </c>
      <c r="U119" s="228">
        <v>0</v>
      </c>
      <c r="V119" s="228">
        <f>ROUND(E119*U119,2)</f>
        <v>0</v>
      </c>
      <c r="W119" s="228"/>
      <c r="X119" s="228" t="s">
        <v>162</v>
      </c>
      <c r="Y119" s="209"/>
      <c r="Z119" s="209"/>
      <c r="AA119" s="209"/>
      <c r="AB119" s="209"/>
      <c r="AC119" s="209"/>
      <c r="AD119" s="209"/>
      <c r="AE119" s="209"/>
      <c r="AF119" s="209"/>
      <c r="AG119" s="209" t="s">
        <v>222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26"/>
      <c r="B120" s="227"/>
      <c r="C120" s="260" t="s">
        <v>208</v>
      </c>
      <c r="D120" s="230"/>
      <c r="E120" s="231">
        <v>1143.56</v>
      </c>
      <c r="F120" s="228"/>
      <c r="G120" s="228"/>
      <c r="H120" s="228"/>
      <c r="I120" s="228"/>
      <c r="J120" s="228"/>
      <c r="K120" s="228"/>
      <c r="L120" s="228"/>
      <c r="M120" s="228"/>
      <c r="N120" s="228"/>
      <c r="O120" s="228"/>
      <c r="P120" s="228"/>
      <c r="Q120" s="228"/>
      <c r="R120" s="228"/>
      <c r="S120" s="228"/>
      <c r="T120" s="228"/>
      <c r="U120" s="228"/>
      <c r="V120" s="228"/>
      <c r="W120" s="228"/>
      <c r="X120" s="228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118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ht="22.5" outlineLevel="1" x14ac:dyDescent="0.2">
      <c r="A121" s="226"/>
      <c r="B121" s="227"/>
      <c r="C121" s="260" t="s">
        <v>211</v>
      </c>
      <c r="D121" s="230"/>
      <c r="E121" s="231">
        <v>2181.44</v>
      </c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228"/>
      <c r="R121" s="228"/>
      <c r="S121" s="228"/>
      <c r="T121" s="228"/>
      <c r="U121" s="228"/>
      <c r="V121" s="228"/>
      <c r="W121" s="228"/>
      <c r="X121" s="228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118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42">
        <v>23</v>
      </c>
      <c r="B122" s="243" t="s">
        <v>223</v>
      </c>
      <c r="C122" s="259" t="s">
        <v>224</v>
      </c>
      <c r="D122" s="244" t="s">
        <v>145</v>
      </c>
      <c r="E122" s="245">
        <v>3325</v>
      </c>
      <c r="F122" s="246"/>
      <c r="G122" s="247">
        <f>ROUND(E122*F122,2)</f>
        <v>0</v>
      </c>
      <c r="H122" s="229"/>
      <c r="I122" s="228">
        <f>ROUND(E122*H122,2)</f>
        <v>0</v>
      </c>
      <c r="J122" s="229"/>
      <c r="K122" s="228">
        <f>ROUND(E122*J122,2)</f>
        <v>0</v>
      </c>
      <c r="L122" s="228">
        <v>21</v>
      </c>
      <c r="M122" s="228">
        <f>G122*(1+L122/100)</f>
        <v>0</v>
      </c>
      <c r="N122" s="228">
        <v>0</v>
      </c>
      <c r="O122" s="228">
        <f>ROUND(E122*N122,2)</f>
        <v>0</v>
      </c>
      <c r="P122" s="228">
        <v>0</v>
      </c>
      <c r="Q122" s="228">
        <f>ROUND(E122*P122,2)</f>
        <v>0</v>
      </c>
      <c r="R122" s="228"/>
      <c r="S122" s="228" t="s">
        <v>161</v>
      </c>
      <c r="T122" s="228" t="s">
        <v>114</v>
      </c>
      <c r="U122" s="228">
        <v>0</v>
      </c>
      <c r="V122" s="228">
        <f>ROUND(E122*U122,2)</f>
        <v>0</v>
      </c>
      <c r="W122" s="228"/>
      <c r="X122" s="228" t="s">
        <v>162</v>
      </c>
      <c r="Y122" s="209"/>
      <c r="Z122" s="209"/>
      <c r="AA122" s="209"/>
      <c r="AB122" s="209"/>
      <c r="AC122" s="209"/>
      <c r="AD122" s="209"/>
      <c r="AE122" s="209"/>
      <c r="AF122" s="209"/>
      <c r="AG122" s="209" t="s">
        <v>222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26"/>
      <c r="B123" s="227"/>
      <c r="C123" s="260" t="s">
        <v>208</v>
      </c>
      <c r="D123" s="230"/>
      <c r="E123" s="231">
        <v>1143.56</v>
      </c>
      <c r="F123" s="228"/>
      <c r="G123" s="228"/>
      <c r="H123" s="228"/>
      <c r="I123" s="228"/>
      <c r="J123" s="228"/>
      <c r="K123" s="228"/>
      <c r="L123" s="228"/>
      <c r="M123" s="228"/>
      <c r="N123" s="228"/>
      <c r="O123" s="228"/>
      <c r="P123" s="228"/>
      <c r="Q123" s="228"/>
      <c r="R123" s="228"/>
      <c r="S123" s="228"/>
      <c r="T123" s="228"/>
      <c r="U123" s="228"/>
      <c r="V123" s="228"/>
      <c r="W123" s="228"/>
      <c r="X123" s="228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118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ht="22.5" outlineLevel="1" x14ac:dyDescent="0.2">
      <c r="A124" s="226"/>
      <c r="B124" s="227"/>
      <c r="C124" s="260" t="s">
        <v>211</v>
      </c>
      <c r="D124" s="230"/>
      <c r="E124" s="231">
        <v>2181.44</v>
      </c>
      <c r="F124" s="228"/>
      <c r="G124" s="228"/>
      <c r="H124" s="228"/>
      <c r="I124" s="228"/>
      <c r="J124" s="228"/>
      <c r="K124" s="228"/>
      <c r="L124" s="228"/>
      <c r="M124" s="228"/>
      <c r="N124" s="228"/>
      <c r="O124" s="228"/>
      <c r="P124" s="228"/>
      <c r="Q124" s="228"/>
      <c r="R124" s="228"/>
      <c r="S124" s="228"/>
      <c r="T124" s="228"/>
      <c r="U124" s="228"/>
      <c r="V124" s="228"/>
      <c r="W124" s="228"/>
      <c r="X124" s="228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118</v>
      </c>
      <c r="AH124" s="209">
        <v>0</v>
      </c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x14ac:dyDescent="0.2">
      <c r="A125" s="236" t="s">
        <v>108</v>
      </c>
      <c r="B125" s="237" t="s">
        <v>62</v>
      </c>
      <c r="C125" s="258" t="s">
        <v>63</v>
      </c>
      <c r="D125" s="238"/>
      <c r="E125" s="239"/>
      <c r="F125" s="240"/>
      <c r="G125" s="241">
        <f>SUMIF(AG126:AG142,"&lt;&gt;NOR",G126:G142)</f>
        <v>0</v>
      </c>
      <c r="H125" s="235"/>
      <c r="I125" s="235">
        <f>SUM(I126:I142)</f>
        <v>0</v>
      </c>
      <c r="J125" s="235"/>
      <c r="K125" s="235">
        <f>SUM(K126:K142)</f>
        <v>0</v>
      </c>
      <c r="L125" s="235"/>
      <c r="M125" s="235">
        <f>SUM(M126:M142)</f>
        <v>0</v>
      </c>
      <c r="N125" s="235"/>
      <c r="O125" s="235">
        <f>SUM(O126:O142)</f>
        <v>20.38</v>
      </c>
      <c r="P125" s="235"/>
      <c r="Q125" s="235">
        <f>SUM(Q126:Q142)</f>
        <v>0</v>
      </c>
      <c r="R125" s="235"/>
      <c r="S125" s="235"/>
      <c r="T125" s="235"/>
      <c r="U125" s="235"/>
      <c r="V125" s="235">
        <f>SUM(V126:V142)</f>
        <v>13.57</v>
      </c>
      <c r="W125" s="235"/>
      <c r="X125" s="235"/>
      <c r="AG125" t="s">
        <v>109</v>
      </c>
    </row>
    <row r="126" spans="1:60" outlineLevel="1" x14ac:dyDescent="0.2">
      <c r="A126" s="242">
        <v>24</v>
      </c>
      <c r="B126" s="243" t="s">
        <v>225</v>
      </c>
      <c r="C126" s="259" t="s">
        <v>226</v>
      </c>
      <c r="D126" s="244" t="s">
        <v>145</v>
      </c>
      <c r="E126" s="245">
        <v>7.1</v>
      </c>
      <c r="F126" s="246"/>
      <c r="G126" s="247">
        <f>ROUND(E126*F126,2)</f>
        <v>0</v>
      </c>
      <c r="H126" s="229"/>
      <c r="I126" s="228">
        <f>ROUND(E126*H126,2)</f>
        <v>0</v>
      </c>
      <c r="J126" s="229"/>
      <c r="K126" s="228">
        <f>ROUND(E126*J126,2)</f>
        <v>0</v>
      </c>
      <c r="L126" s="228">
        <v>21</v>
      </c>
      <c r="M126" s="228">
        <f>G126*(1+L126/100)</f>
        <v>0</v>
      </c>
      <c r="N126" s="228">
        <v>0.18906999999999999</v>
      </c>
      <c r="O126" s="228">
        <f>ROUND(E126*N126,2)</f>
        <v>1.34</v>
      </c>
      <c r="P126" s="228">
        <v>0</v>
      </c>
      <c r="Q126" s="228">
        <f>ROUND(E126*P126,2)</f>
        <v>0</v>
      </c>
      <c r="R126" s="228"/>
      <c r="S126" s="228" t="s">
        <v>113</v>
      </c>
      <c r="T126" s="228" t="s">
        <v>114</v>
      </c>
      <c r="U126" s="228">
        <v>2.3E-2</v>
      </c>
      <c r="V126" s="228">
        <f>ROUND(E126*U126,2)</f>
        <v>0.16</v>
      </c>
      <c r="W126" s="228"/>
      <c r="X126" s="228" t="s">
        <v>115</v>
      </c>
      <c r="Y126" s="209"/>
      <c r="Z126" s="209"/>
      <c r="AA126" s="209"/>
      <c r="AB126" s="209"/>
      <c r="AC126" s="209"/>
      <c r="AD126" s="209"/>
      <c r="AE126" s="209"/>
      <c r="AF126" s="209"/>
      <c r="AG126" s="209" t="s">
        <v>122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26"/>
      <c r="B127" s="227"/>
      <c r="C127" s="260" t="s">
        <v>227</v>
      </c>
      <c r="D127" s="230"/>
      <c r="E127" s="231">
        <v>7.1</v>
      </c>
      <c r="F127" s="228"/>
      <c r="G127" s="228"/>
      <c r="H127" s="228"/>
      <c r="I127" s="228"/>
      <c r="J127" s="228"/>
      <c r="K127" s="228"/>
      <c r="L127" s="228"/>
      <c r="M127" s="228"/>
      <c r="N127" s="228"/>
      <c r="O127" s="228"/>
      <c r="P127" s="228"/>
      <c r="Q127" s="228"/>
      <c r="R127" s="228"/>
      <c r="S127" s="228"/>
      <c r="T127" s="228"/>
      <c r="U127" s="228"/>
      <c r="V127" s="228"/>
      <c r="W127" s="228"/>
      <c r="X127" s="228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118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42">
        <v>25</v>
      </c>
      <c r="B128" s="243" t="s">
        <v>228</v>
      </c>
      <c r="C128" s="259" t="s">
        <v>229</v>
      </c>
      <c r="D128" s="244" t="s">
        <v>112</v>
      </c>
      <c r="E128" s="245">
        <v>6.6</v>
      </c>
      <c r="F128" s="246"/>
      <c r="G128" s="247">
        <f>ROUND(E128*F128,2)</f>
        <v>0</v>
      </c>
      <c r="H128" s="229"/>
      <c r="I128" s="228">
        <f>ROUND(E128*H128,2)</f>
        <v>0</v>
      </c>
      <c r="J128" s="229"/>
      <c r="K128" s="228">
        <f>ROUND(E128*J128,2)</f>
        <v>0</v>
      </c>
      <c r="L128" s="228">
        <v>21</v>
      </c>
      <c r="M128" s="228">
        <f>G128*(1+L128/100)</f>
        <v>0</v>
      </c>
      <c r="N128" s="228">
        <v>1.837</v>
      </c>
      <c r="O128" s="228">
        <f>ROUND(E128*N128,2)</f>
        <v>12.12</v>
      </c>
      <c r="P128" s="228">
        <v>0</v>
      </c>
      <c r="Q128" s="228">
        <f>ROUND(E128*P128,2)</f>
        <v>0</v>
      </c>
      <c r="R128" s="228"/>
      <c r="S128" s="228" t="s">
        <v>113</v>
      </c>
      <c r="T128" s="228" t="s">
        <v>114</v>
      </c>
      <c r="U128" s="228">
        <v>1.8360000000000001</v>
      </c>
      <c r="V128" s="228">
        <f>ROUND(E128*U128,2)</f>
        <v>12.12</v>
      </c>
      <c r="W128" s="228"/>
      <c r="X128" s="228" t="s">
        <v>115</v>
      </c>
      <c r="Y128" s="209"/>
      <c r="Z128" s="209"/>
      <c r="AA128" s="209"/>
      <c r="AB128" s="209"/>
      <c r="AC128" s="209"/>
      <c r="AD128" s="209"/>
      <c r="AE128" s="209"/>
      <c r="AF128" s="209"/>
      <c r="AG128" s="209" t="s">
        <v>116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26"/>
      <c r="B129" s="227"/>
      <c r="C129" s="260" t="s">
        <v>230</v>
      </c>
      <c r="D129" s="230"/>
      <c r="E129" s="231">
        <v>6.6</v>
      </c>
      <c r="F129" s="228"/>
      <c r="G129" s="228"/>
      <c r="H129" s="228"/>
      <c r="I129" s="228"/>
      <c r="J129" s="228"/>
      <c r="K129" s="228"/>
      <c r="L129" s="228"/>
      <c r="M129" s="228"/>
      <c r="N129" s="228"/>
      <c r="O129" s="228"/>
      <c r="P129" s="228"/>
      <c r="Q129" s="228"/>
      <c r="R129" s="228"/>
      <c r="S129" s="228"/>
      <c r="T129" s="228"/>
      <c r="U129" s="228"/>
      <c r="V129" s="228"/>
      <c r="W129" s="228"/>
      <c r="X129" s="228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118</v>
      </c>
      <c r="AH129" s="209">
        <v>0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42">
        <v>26</v>
      </c>
      <c r="B130" s="243" t="s">
        <v>231</v>
      </c>
      <c r="C130" s="259" t="s">
        <v>232</v>
      </c>
      <c r="D130" s="244" t="s">
        <v>112</v>
      </c>
      <c r="E130" s="245">
        <v>0.89249999999999996</v>
      </c>
      <c r="F130" s="246"/>
      <c r="G130" s="247">
        <f>ROUND(E130*F130,2)</f>
        <v>0</v>
      </c>
      <c r="H130" s="229"/>
      <c r="I130" s="228">
        <f>ROUND(E130*H130,2)</f>
        <v>0</v>
      </c>
      <c r="J130" s="229"/>
      <c r="K130" s="228">
        <f>ROUND(E130*J130,2)</f>
        <v>0</v>
      </c>
      <c r="L130" s="228">
        <v>21</v>
      </c>
      <c r="M130" s="228">
        <f>G130*(1+L130/100)</f>
        <v>0</v>
      </c>
      <c r="N130" s="228">
        <v>2.5249999999999999</v>
      </c>
      <c r="O130" s="228">
        <f>ROUND(E130*N130,2)</f>
        <v>2.25</v>
      </c>
      <c r="P130" s="228">
        <v>0</v>
      </c>
      <c r="Q130" s="228">
        <f>ROUND(E130*P130,2)</f>
        <v>0</v>
      </c>
      <c r="R130" s="228"/>
      <c r="S130" s="228" t="s">
        <v>113</v>
      </c>
      <c r="T130" s="228" t="s">
        <v>114</v>
      </c>
      <c r="U130" s="228">
        <v>1.4419999999999999</v>
      </c>
      <c r="V130" s="228">
        <f>ROUND(E130*U130,2)</f>
        <v>1.29</v>
      </c>
      <c r="W130" s="228"/>
      <c r="X130" s="228" t="s">
        <v>115</v>
      </c>
      <c r="Y130" s="209"/>
      <c r="Z130" s="209"/>
      <c r="AA130" s="209"/>
      <c r="AB130" s="209"/>
      <c r="AC130" s="209"/>
      <c r="AD130" s="209"/>
      <c r="AE130" s="209"/>
      <c r="AF130" s="209"/>
      <c r="AG130" s="209" t="s">
        <v>122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26"/>
      <c r="B131" s="227"/>
      <c r="C131" s="260" t="s">
        <v>233</v>
      </c>
      <c r="D131" s="230"/>
      <c r="E131" s="231">
        <v>0.89249999999999996</v>
      </c>
      <c r="F131" s="228"/>
      <c r="G131" s="228"/>
      <c r="H131" s="228"/>
      <c r="I131" s="228"/>
      <c r="J131" s="228"/>
      <c r="K131" s="228"/>
      <c r="L131" s="228"/>
      <c r="M131" s="228"/>
      <c r="N131" s="228"/>
      <c r="O131" s="228"/>
      <c r="P131" s="228"/>
      <c r="Q131" s="228"/>
      <c r="R131" s="228"/>
      <c r="S131" s="228"/>
      <c r="T131" s="228"/>
      <c r="U131" s="228"/>
      <c r="V131" s="228"/>
      <c r="W131" s="228"/>
      <c r="X131" s="228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118</v>
      </c>
      <c r="AH131" s="209">
        <v>0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42">
        <v>27</v>
      </c>
      <c r="B132" s="243" t="s">
        <v>234</v>
      </c>
      <c r="C132" s="259" t="s">
        <v>235</v>
      </c>
      <c r="D132" s="244" t="s">
        <v>145</v>
      </c>
      <c r="E132" s="245">
        <v>7.1</v>
      </c>
      <c r="F132" s="246"/>
      <c r="G132" s="247">
        <f>ROUND(E132*F132,2)</f>
        <v>0</v>
      </c>
      <c r="H132" s="229"/>
      <c r="I132" s="228">
        <f>ROUND(E132*H132,2)</f>
        <v>0</v>
      </c>
      <c r="J132" s="229"/>
      <c r="K132" s="228">
        <f>ROUND(E132*J132,2)</f>
        <v>0</v>
      </c>
      <c r="L132" s="228">
        <v>21</v>
      </c>
      <c r="M132" s="228">
        <f>G132*(1+L132/100)</f>
        <v>0</v>
      </c>
      <c r="N132" s="228">
        <v>0.2024</v>
      </c>
      <c r="O132" s="228">
        <f>ROUND(E132*N132,2)</f>
        <v>1.44</v>
      </c>
      <c r="P132" s="228">
        <v>0</v>
      </c>
      <c r="Q132" s="228">
        <f>ROUND(E132*P132,2)</f>
        <v>0</v>
      </c>
      <c r="R132" s="228"/>
      <c r="S132" s="228" t="s">
        <v>113</v>
      </c>
      <c r="T132" s="228" t="s">
        <v>114</v>
      </c>
      <c r="U132" s="228">
        <v>0</v>
      </c>
      <c r="V132" s="228">
        <f>ROUND(E132*U132,2)</f>
        <v>0</v>
      </c>
      <c r="W132" s="228"/>
      <c r="X132" s="228" t="s">
        <v>162</v>
      </c>
      <c r="Y132" s="209"/>
      <c r="Z132" s="209"/>
      <c r="AA132" s="209"/>
      <c r="AB132" s="209"/>
      <c r="AC132" s="209"/>
      <c r="AD132" s="209"/>
      <c r="AE132" s="209"/>
      <c r="AF132" s="209"/>
      <c r="AG132" s="209" t="s">
        <v>222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26"/>
      <c r="B133" s="227"/>
      <c r="C133" s="260" t="s">
        <v>227</v>
      </c>
      <c r="D133" s="230"/>
      <c r="E133" s="231">
        <v>7.1</v>
      </c>
      <c r="F133" s="228"/>
      <c r="G133" s="228"/>
      <c r="H133" s="228"/>
      <c r="I133" s="228"/>
      <c r="J133" s="228"/>
      <c r="K133" s="228"/>
      <c r="L133" s="228"/>
      <c r="M133" s="228"/>
      <c r="N133" s="228"/>
      <c r="O133" s="228"/>
      <c r="P133" s="228"/>
      <c r="Q133" s="228"/>
      <c r="R133" s="228"/>
      <c r="S133" s="228"/>
      <c r="T133" s="228"/>
      <c r="U133" s="228"/>
      <c r="V133" s="228"/>
      <c r="W133" s="228"/>
      <c r="X133" s="228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118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42">
        <v>28</v>
      </c>
      <c r="B134" s="243" t="s">
        <v>236</v>
      </c>
      <c r="C134" s="259" t="s">
        <v>237</v>
      </c>
      <c r="D134" s="244" t="s">
        <v>112</v>
      </c>
      <c r="E134" s="245">
        <v>0.85199999999999998</v>
      </c>
      <c r="F134" s="246"/>
      <c r="G134" s="247">
        <f>ROUND(E134*F134,2)</f>
        <v>0</v>
      </c>
      <c r="H134" s="229"/>
      <c r="I134" s="228">
        <f>ROUND(E134*H134,2)</f>
        <v>0</v>
      </c>
      <c r="J134" s="229"/>
      <c r="K134" s="228">
        <f>ROUND(E134*J134,2)</f>
        <v>0</v>
      </c>
      <c r="L134" s="228">
        <v>21</v>
      </c>
      <c r="M134" s="228">
        <f>G134*(1+L134/100)</f>
        <v>0</v>
      </c>
      <c r="N134" s="228">
        <v>0.01</v>
      </c>
      <c r="O134" s="228">
        <f>ROUND(E134*N134,2)</f>
        <v>0.01</v>
      </c>
      <c r="P134" s="228">
        <v>0</v>
      </c>
      <c r="Q134" s="228">
        <f>ROUND(E134*P134,2)</f>
        <v>0</v>
      </c>
      <c r="R134" s="228"/>
      <c r="S134" s="228" t="s">
        <v>113</v>
      </c>
      <c r="T134" s="228" t="s">
        <v>114</v>
      </c>
      <c r="U134" s="228">
        <v>0</v>
      </c>
      <c r="V134" s="228">
        <f>ROUND(E134*U134,2)</f>
        <v>0</v>
      </c>
      <c r="W134" s="228"/>
      <c r="X134" s="228" t="s">
        <v>162</v>
      </c>
      <c r="Y134" s="209"/>
      <c r="Z134" s="209"/>
      <c r="AA134" s="209"/>
      <c r="AB134" s="209"/>
      <c r="AC134" s="209"/>
      <c r="AD134" s="209"/>
      <c r="AE134" s="209"/>
      <c r="AF134" s="209"/>
      <c r="AG134" s="209" t="s">
        <v>222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26"/>
      <c r="B135" s="227"/>
      <c r="C135" s="260" t="s">
        <v>238</v>
      </c>
      <c r="D135" s="230"/>
      <c r="E135" s="231">
        <v>0.85199999999999998</v>
      </c>
      <c r="F135" s="228"/>
      <c r="G135" s="228"/>
      <c r="H135" s="228"/>
      <c r="I135" s="228"/>
      <c r="J135" s="228"/>
      <c r="K135" s="228"/>
      <c r="L135" s="228"/>
      <c r="M135" s="228"/>
      <c r="N135" s="228"/>
      <c r="O135" s="228"/>
      <c r="P135" s="228"/>
      <c r="Q135" s="228"/>
      <c r="R135" s="228"/>
      <c r="S135" s="228"/>
      <c r="T135" s="228"/>
      <c r="U135" s="228"/>
      <c r="V135" s="228"/>
      <c r="W135" s="228"/>
      <c r="X135" s="228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118</v>
      </c>
      <c r="AH135" s="209">
        <v>0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ht="22.5" outlineLevel="1" x14ac:dyDescent="0.2">
      <c r="A136" s="242">
        <v>29</v>
      </c>
      <c r="B136" s="243" t="s">
        <v>239</v>
      </c>
      <c r="C136" s="259" t="s">
        <v>240</v>
      </c>
      <c r="D136" s="244" t="s">
        <v>112</v>
      </c>
      <c r="E136" s="245">
        <v>0.85199999999999998</v>
      </c>
      <c r="F136" s="246"/>
      <c r="G136" s="247">
        <f>ROUND(E136*F136,2)</f>
        <v>0</v>
      </c>
      <c r="H136" s="229"/>
      <c r="I136" s="228">
        <f>ROUND(E136*H136,2)</f>
        <v>0</v>
      </c>
      <c r="J136" s="229"/>
      <c r="K136" s="228">
        <f>ROUND(E136*J136,2)</f>
        <v>0</v>
      </c>
      <c r="L136" s="228">
        <v>21</v>
      </c>
      <c r="M136" s="228">
        <f>G136*(1+L136/100)</f>
        <v>0</v>
      </c>
      <c r="N136" s="228">
        <v>2.5449999999999999</v>
      </c>
      <c r="O136" s="228">
        <f>ROUND(E136*N136,2)</f>
        <v>2.17</v>
      </c>
      <c r="P136" s="228">
        <v>0</v>
      </c>
      <c r="Q136" s="228">
        <f>ROUND(E136*P136,2)</f>
        <v>0</v>
      </c>
      <c r="R136" s="228"/>
      <c r="S136" s="228" t="s">
        <v>113</v>
      </c>
      <c r="T136" s="228" t="s">
        <v>114</v>
      </c>
      <c r="U136" s="228">
        <v>0</v>
      </c>
      <c r="V136" s="228">
        <f>ROUND(E136*U136,2)</f>
        <v>0</v>
      </c>
      <c r="W136" s="228"/>
      <c r="X136" s="228" t="s">
        <v>162</v>
      </c>
      <c r="Y136" s="209"/>
      <c r="Z136" s="209"/>
      <c r="AA136" s="209"/>
      <c r="AB136" s="209"/>
      <c r="AC136" s="209"/>
      <c r="AD136" s="209"/>
      <c r="AE136" s="209"/>
      <c r="AF136" s="209"/>
      <c r="AG136" s="209" t="s">
        <v>222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ht="22.5" outlineLevel="1" x14ac:dyDescent="0.2">
      <c r="A137" s="226"/>
      <c r="B137" s="227"/>
      <c r="C137" s="260" t="s">
        <v>241</v>
      </c>
      <c r="D137" s="230"/>
      <c r="E137" s="231">
        <v>0.85199999999999998</v>
      </c>
      <c r="F137" s="228"/>
      <c r="G137" s="228"/>
      <c r="H137" s="228"/>
      <c r="I137" s="228"/>
      <c r="J137" s="228"/>
      <c r="K137" s="228"/>
      <c r="L137" s="228"/>
      <c r="M137" s="228"/>
      <c r="N137" s="228"/>
      <c r="O137" s="228"/>
      <c r="P137" s="228"/>
      <c r="Q137" s="228"/>
      <c r="R137" s="228"/>
      <c r="S137" s="228"/>
      <c r="T137" s="228"/>
      <c r="U137" s="228"/>
      <c r="V137" s="228"/>
      <c r="W137" s="228"/>
      <c r="X137" s="228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118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42">
        <v>30</v>
      </c>
      <c r="B138" s="243" t="s">
        <v>242</v>
      </c>
      <c r="C138" s="259" t="s">
        <v>243</v>
      </c>
      <c r="D138" s="244" t="s">
        <v>145</v>
      </c>
      <c r="E138" s="245">
        <v>7.1</v>
      </c>
      <c r="F138" s="246"/>
      <c r="G138" s="247">
        <f>ROUND(E138*F138,2)</f>
        <v>0</v>
      </c>
      <c r="H138" s="229"/>
      <c r="I138" s="228">
        <f>ROUND(E138*H138,2)</f>
        <v>0</v>
      </c>
      <c r="J138" s="229"/>
      <c r="K138" s="228">
        <f>ROUND(E138*J138,2)</f>
        <v>0</v>
      </c>
      <c r="L138" s="228">
        <v>21</v>
      </c>
      <c r="M138" s="228">
        <f>G138*(1+L138/100)</f>
        <v>0</v>
      </c>
      <c r="N138" s="228">
        <v>0.06</v>
      </c>
      <c r="O138" s="228">
        <f>ROUND(E138*N138,2)</f>
        <v>0.43</v>
      </c>
      <c r="P138" s="228">
        <v>0</v>
      </c>
      <c r="Q138" s="228">
        <f>ROUND(E138*P138,2)</f>
        <v>0</v>
      </c>
      <c r="R138" s="228"/>
      <c r="S138" s="228" t="s">
        <v>113</v>
      </c>
      <c r="T138" s="228" t="s">
        <v>114</v>
      </c>
      <c r="U138" s="228">
        <v>0</v>
      </c>
      <c r="V138" s="228">
        <f>ROUND(E138*U138,2)</f>
        <v>0</v>
      </c>
      <c r="W138" s="228"/>
      <c r="X138" s="228" t="s">
        <v>162</v>
      </c>
      <c r="Y138" s="209"/>
      <c r="Z138" s="209"/>
      <c r="AA138" s="209"/>
      <c r="AB138" s="209"/>
      <c r="AC138" s="209"/>
      <c r="AD138" s="209"/>
      <c r="AE138" s="209"/>
      <c r="AF138" s="209"/>
      <c r="AG138" s="209" t="s">
        <v>222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26"/>
      <c r="B139" s="227"/>
      <c r="C139" s="260" t="s">
        <v>227</v>
      </c>
      <c r="D139" s="230"/>
      <c r="E139" s="231">
        <v>7.1</v>
      </c>
      <c r="F139" s="228"/>
      <c r="G139" s="228"/>
      <c r="H139" s="228"/>
      <c r="I139" s="228"/>
      <c r="J139" s="228"/>
      <c r="K139" s="228"/>
      <c r="L139" s="228"/>
      <c r="M139" s="228"/>
      <c r="N139" s="228"/>
      <c r="O139" s="228"/>
      <c r="P139" s="228"/>
      <c r="Q139" s="228"/>
      <c r="R139" s="228"/>
      <c r="S139" s="228"/>
      <c r="T139" s="228"/>
      <c r="U139" s="228"/>
      <c r="V139" s="228"/>
      <c r="W139" s="228"/>
      <c r="X139" s="228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118</v>
      </c>
      <c r="AH139" s="209">
        <v>0</v>
      </c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42">
        <v>31</v>
      </c>
      <c r="B140" s="243" t="s">
        <v>244</v>
      </c>
      <c r="C140" s="259" t="s">
        <v>245</v>
      </c>
      <c r="D140" s="244" t="s">
        <v>246</v>
      </c>
      <c r="E140" s="245">
        <v>17.850000000000001</v>
      </c>
      <c r="F140" s="246"/>
      <c r="G140" s="247">
        <f>ROUND(E140*F140,2)</f>
        <v>0</v>
      </c>
      <c r="H140" s="229"/>
      <c r="I140" s="228">
        <f>ROUND(E140*H140,2)</f>
        <v>0</v>
      </c>
      <c r="J140" s="229"/>
      <c r="K140" s="228">
        <f>ROUND(E140*J140,2)</f>
        <v>0</v>
      </c>
      <c r="L140" s="228">
        <v>21</v>
      </c>
      <c r="M140" s="228">
        <f>G140*(1+L140/100)</f>
        <v>0</v>
      </c>
      <c r="N140" s="228">
        <v>3.5000000000000003E-2</v>
      </c>
      <c r="O140" s="228">
        <f>ROUND(E140*N140,2)</f>
        <v>0.62</v>
      </c>
      <c r="P140" s="228">
        <v>0</v>
      </c>
      <c r="Q140" s="228">
        <f>ROUND(E140*P140,2)</f>
        <v>0</v>
      </c>
      <c r="R140" s="228"/>
      <c r="S140" s="228" t="s">
        <v>161</v>
      </c>
      <c r="T140" s="228" t="s">
        <v>114</v>
      </c>
      <c r="U140" s="228">
        <v>0</v>
      </c>
      <c r="V140" s="228">
        <f>ROUND(E140*U140,2)</f>
        <v>0</v>
      </c>
      <c r="W140" s="228"/>
      <c r="X140" s="228" t="s">
        <v>162</v>
      </c>
      <c r="Y140" s="209"/>
      <c r="Z140" s="209"/>
      <c r="AA140" s="209"/>
      <c r="AB140" s="209"/>
      <c r="AC140" s="209"/>
      <c r="AD140" s="209"/>
      <c r="AE140" s="209"/>
      <c r="AF140" s="209"/>
      <c r="AG140" s="209" t="s">
        <v>222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26"/>
      <c r="B141" s="227"/>
      <c r="C141" s="261" t="s">
        <v>247</v>
      </c>
      <c r="D141" s="248"/>
      <c r="E141" s="248"/>
      <c r="F141" s="248"/>
      <c r="G141" s="248"/>
      <c r="H141" s="228"/>
      <c r="I141" s="228"/>
      <c r="J141" s="228"/>
      <c r="K141" s="228"/>
      <c r="L141" s="228"/>
      <c r="M141" s="228"/>
      <c r="N141" s="228"/>
      <c r="O141" s="228"/>
      <c r="P141" s="228"/>
      <c r="Q141" s="228"/>
      <c r="R141" s="228"/>
      <c r="S141" s="228"/>
      <c r="T141" s="228"/>
      <c r="U141" s="228"/>
      <c r="V141" s="228"/>
      <c r="W141" s="228"/>
      <c r="X141" s="228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138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26"/>
      <c r="B142" s="227"/>
      <c r="C142" s="260" t="s">
        <v>248</v>
      </c>
      <c r="D142" s="230"/>
      <c r="E142" s="231">
        <v>17.850000000000001</v>
      </c>
      <c r="F142" s="228"/>
      <c r="G142" s="228"/>
      <c r="H142" s="228"/>
      <c r="I142" s="228"/>
      <c r="J142" s="228"/>
      <c r="K142" s="228"/>
      <c r="L142" s="228"/>
      <c r="M142" s="228"/>
      <c r="N142" s="228"/>
      <c r="O142" s="228"/>
      <c r="P142" s="228"/>
      <c r="Q142" s="228"/>
      <c r="R142" s="228"/>
      <c r="S142" s="228"/>
      <c r="T142" s="228"/>
      <c r="U142" s="228"/>
      <c r="V142" s="228"/>
      <c r="W142" s="228"/>
      <c r="X142" s="228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118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x14ac:dyDescent="0.2">
      <c r="A143" s="236" t="s">
        <v>108</v>
      </c>
      <c r="B143" s="237" t="s">
        <v>64</v>
      </c>
      <c r="C143" s="258" t="s">
        <v>65</v>
      </c>
      <c r="D143" s="238"/>
      <c r="E143" s="239"/>
      <c r="F143" s="240"/>
      <c r="G143" s="241">
        <f>SUMIF(AG144:AG158,"&lt;&gt;NOR",G144:G158)</f>
        <v>0</v>
      </c>
      <c r="H143" s="235"/>
      <c r="I143" s="235">
        <f>SUM(I144:I158)</f>
        <v>0</v>
      </c>
      <c r="J143" s="235"/>
      <c r="K143" s="235">
        <f>SUM(K144:K158)</f>
        <v>0</v>
      </c>
      <c r="L143" s="235"/>
      <c r="M143" s="235">
        <f>SUM(M144:M158)</f>
        <v>0</v>
      </c>
      <c r="N143" s="235"/>
      <c r="O143" s="235">
        <f>SUM(O144:O158)</f>
        <v>5.2500000000000009</v>
      </c>
      <c r="P143" s="235"/>
      <c r="Q143" s="235">
        <f>SUM(Q144:Q158)</f>
        <v>0</v>
      </c>
      <c r="R143" s="235"/>
      <c r="S143" s="235"/>
      <c r="T143" s="235"/>
      <c r="U143" s="235"/>
      <c r="V143" s="235">
        <f>SUM(V144:V158)</f>
        <v>80.06</v>
      </c>
      <c r="W143" s="235"/>
      <c r="X143" s="235"/>
      <c r="AG143" t="s">
        <v>109</v>
      </c>
    </row>
    <row r="144" spans="1:60" outlineLevel="1" x14ac:dyDescent="0.2">
      <c r="A144" s="242">
        <v>32</v>
      </c>
      <c r="B144" s="243" t="s">
        <v>249</v>
      </c>
      <c r="C144" s="259" t="s">
        <v>250</v>
      </c>
      <c r="D144" s="244" t="s">
        <v>112</v>
      </c>
      <c r="E144" s="245">
        <v>34.515000000000001</v>
      </c>
      <c r="F144" s="246"/>
      <c r="G144" s="247">
        <f>ROUND(E144*F144,2)</f>
        <v>0</v>
      </c>
      <c r="H144" s="229"/>
      <c r="I144" s="228">
        <f>ROUND(E144*H144,2)</f>
        <v>0</v>
      </c>
      <c r="J144" s="229"/>
      <c r="K144" s="228">
        <f>ROUND(E144*J144,2)</f>
        <v>0</v>
      </c>
      <c r="L144" s="228">
        <v>21</v>
      </c>
      <c r="M144" s="228">
        <f>G144*(1+L144/100)</f>
        <v>0</v>
      </c>
      <c r="N144" s="228">
        <v>0</v>
      </c>
      <c r="O144" s="228">
        <f>ROUND(E144*N144,2)</f>
        <v>0</v>
      </c>
      <c r="P144" s="228">
        <v>0</v>
      </c>
      <c r="Q144" s="228">
        <f>ROUND(E144*P144,2)</f>
        <v>0</v>
      </c>
      <c r="R144" s="228"/>
      <c r="S144" s="228" t="s">
        <v>113</v>
      </c>
      <c r="T144" s="228" t="s">
        <v>114</v>
      </c>
      <c r="U144" s="228">
        <v>1.587</v>
      </c>
      <c r="V144" s="228">
        <f>ROUND(E144*U144,2)</f>
        <v>54.78</v>
      </c>
      <c r="W144" s="228"/>
      <c r="X144" s="228" t="s">
        <v>115</v>
      </c>
      <c r="Y144" s="209"/>
      <c r="Z144" s="209"/>
      <c r="AA144" s="209"/>
      <c r="AB144" s="209"/>
      <c r="AC144" s="209"/>
      <c r="AD144" s="209"/>
      <c r="AE144" s="209"/>
      <c r="AF144" s="209"/>
      <c r="AG144" s="209" t="s">
        <v>122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26"/>
      <c r="B145" s="227"/>
      <c r="C145" s="260" t="s">
        <v>251</v>
      </c>
      <c r="D145" s="230"/>
      <c r="E145" s="231">
        <v>34.515000000000001</v>
      </c>
      <c r="F145" s="228"/>
      <c r="G145" s="228"/>
      <c r="H145" s="228"/>
      <c r="I145" s="228"/>
      <c r="J145" s="228"/>
      <c r="K145" s="228"/>
      <c r="L145" s="228"/>
      <c r="M145" s="228"/>
      <c r="N145" s="228"/>
      <c r="O145" s="228"/>
      <c r="P145" s="228"/>
      <c r="Q145" s="228"/>
      <c r="R145" s="228"/>
      <c r="S145" s="228"/>
      <c r="T145" s="228"/>
      <c r="U145" s="228"/>
      <c r="V145" s="228"/>
      <c r="W145" s="228"/>
      <c r="X145" s="228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118</v>
      </c>
      <c r="AH145" s="209">
        <v>0</v>
      </c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42">
        <v>33</v>
      </c>
      <c r="B146" s="243" t="s">
        <v>252</v>
      </c>
      <c r="C146" s="259" t="s">
        <v>253</v>
      </c>
      <c r="D146" s="244" t="s">
        <v>112</v>
      </c>
      <c r="E146" s="245">
        <v>2.8762500000000002</v>
      </c>
      <c r="F146" s="246"/>
      <c r="G146" s="247">
        <f>ROUND(E146*F146,2)</f>
        <v>0</v>
      </c>
      <c r="H146" s="229"/>
      <c r="I146" s="228">
        <f>ROUND(E146*H146,2)</f>
        <v>0</v>
      </c>
      <c r="J146" s="229"/>
      <c r="K146" s="228">
        <f>ROUND(E146*J146,2)</f>
        <v>0</v>
      </c>
      <c r="L146" s="228">
        <v>21</v>
      </c>
      <c r="M146" s="228">
        <f>G146*(1+L146/100)</f>
        <v>0</v>
      </c>
      <c r="N146" s="228">
        <v>1.7034</v>
      </c>
      <c r="O146" s="228">
        <f>ROUND(E146*N146,2)</f>
        <v>4.9000000000000004</v>
      </c>
      <c r="P146" s="228">
        <v>0</v>
      </c>
      <c r="Q146" s="228">
        <f>ROUND(E146*P146,2)</f>
        <v>0</v>
      </c>
      <c r="R146" s="228"/>
      <c r="S146" s="228" t="s">
        <v>113</v>
      </c>
      <c r="T146" s="228" t="s">
        <v>114</v>
      </c>
      <c r="U146" s="228">
        <v>1.3029999999999999</v>
      </c>
      <c r="V146" s="228">
        <f>ROUND(E146*U146,2)</f>
        <v>3.75</v>
      </c>
      <c r="W146" s="228"/>
      <c r="X146" s="228" t="s">
        <v>115</v>
      </c>
      <c r="Y146" s="209"/>
      <c r="Z146" s="209"/>
      <c r="AA146" s="209"/>
      <c r="AB146" s="209"/>
      <c r="AC146" s="209"/>
      <c r="AD146" s="209"/>
      <c r="AE146" s="209"/>
      <c r="AF146" s="209"/>
      <c r="AG146" s="209" t="s">
        <v>122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26"/>
      <c r="B147" s="227"/>
      <c r="C147" s="260" t="s">
        <v>254</v>
      </c>
      <c r="D147" s="230"/>
      <c r="E147" s="231">
        <v>2.8762500000000002</v>
      </c>
      <c r="F147" s="228"/>
      <c r="G147" s="228"/>
      <c r="H147" s="228"/>
      <c r="I147" s="228"/>
      <c r="J147" s="228"/>
      <c r="K147" s="228"/>
      <c r="L147" s="228"/>
      <c r="M147" s="228"/>
      <c r="N147" s="228"/>
      <c r="O147" s="228"/>
      <c r="P147" s="228"/>
      <c r="Q147" s="228"/>
      <c r="R147" s="228"/>
      <c r="S147" s="228"/>
      <c r="T147" s="228"/>
      <c r="U147" s="228"/>
      <c r="V147" s="228"/>
      <c r="W147" s="228"/>
      <c r="X147" s="228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118</v>
      </c>
      <c r="AH147" s="209">
        <v>0</v>
      </c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42">
        <v>34</v>
      </c>
      <c r="B148" s="243" t="s">
        <v>255</v>
      </c>
      <c r="C148" s="259" t="s">
        <v>256</v>
      </c>
      <c r="D148" s="244" t="s">
        <v>128</v>
      </c>
      <c r="E148" s="245">
        <v>151.4</v>
      </c>
      <c r="F148" s="246"/>
      <c r="G148" s="247">
        <f>ROUND(E148*F148,2)</f>
        <v>0</v>
      </c>
      <c r="H148" s="229"/>
      <c r="I148" s="228">
        <f>ROUND(E148*H148,2)</f>
        <v>0</v>
      </c>
      <c r="J148" s="229"/>
      <c r="K148" s="228">
        <f>ROUND(E148*J148,2)</f>
        <v>0</v>
      </c>
      <c r="L148" s="228">
        <v>21</v>
      </c>
      <c r="M148" s="228">
        <f>G148*(1+L148/100)</f>
        <v>0</v>
      </c>
      <c r="N148" s="228">
        <v>2.0000000000000002E-5</v>
      </c>
      <c r="O148" s="228">
        <f>ROUND(E148*N148,2)</f>
        <v>0</v>
      </c>
      <c r="P148" s="228">
        <v>0</v>
      </c>
      <c r="Q148" s="228">
        <f>ROUND(E148*P148,2)</f>
        <v>0</v>
      </c>
      <c r="R148" s="228"/>
      <c r="S148" s="228" t="s">
        <v>113</v>
      </c>
      <c r="T148" s="228" t="s">
        <v>114</v>
      </c>
      <c r="U148" s="228">
        <v>0.107</v>
      </c>
      <c r="V148" s="228">
        <f>ROUND(E148*U148,2)</f>
        <v>16.2</v>
      </c>
      <c r="W148" s="228"/>
      <c r="X148" s="228" t="s">
        <v>115</v>
      </c>
      <c r="Y148" s="209"/>
      <c r="Z148" s="209"/>
      <c r="AA148" s="209"/>
      <c r="AB148" s="209"/>
      <c r="AC148" s="209"/>
      <c r="AD148" s="209"/>
      <c r="AE148" s="209"/>
      <c r="AF148" s="209"/>
      <c r="AG148" s="209" t="s">
        <v>122</v>
      </c>
      <c r="AH148" s="209"/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26"/>
      <c r="B149" s="227"/>
      <c r="C149" s="260" t="s">
        <v>133</v>
      </c>
      <c r="D149" s="230"/>
      <c r="E149" s="231">
        <v>151.4</v>
      </c>
      <c r="F149" s="228"/>
      <c r="G149" s="228"/>
      <c r="H149" s="228"/>
      <c r="I149" s="228"/>
      <c r="J149" s="228"/>
      <c r="K149" s="228"/>
      <c r="L149" s="228"/>
      <c r="M149" s="228"/>
      <c r="N149" s="228"/>
      <c r="O149" s="228"/>
      <c r="P149" s="228"/>
      <c r="Q149" s="228"/>
      <c r="R149" s="228"/>
      <c r="S149" s="228"/>
      <c r="T149" s="228"/>
      <c r="U149" s="228"/>
      <c r="V149" s="228"/>
      <c r="W149" s="228"/>
      <c r="X149" s="228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118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42">
        <v>35</v>
      </c>
      <c r="B150" s="243" t="s">
        <v>257</v>
      </c>
      <c r="C150" s="259" t="s">
        <v>258</v>
      </c>
      <c r="D150" s="244" t="s">
        <v>128</v>
      </c>
      <c r="E150" s="245">
        <v>40.35</v>
      </c>
      <c r="F150" s="246"/>
      <c r="G150" s="247">
        <f>ROUND(E150*F150,2)</f>
        <v>0</v>
      </c>
      <c r="H150" s="229"/>
      <c r="I150" s="228">
        <f>ROUND(E150*H150,2)</f>
        <v>0</v>
      </c>
      <c r="J150" s="229"/>
      <c r="K150" s="228">
        <f>ROUND(E150*J150,2)</f>
        <v>0</v>
      </c>
      <c r="L150" s="228">
        <v>21</v>
      </c>
      <c r="M150" s="228">
        <f>G150*(1+L150/100)</f>
        <v>0</v>
      </c>
      <c r="N150" s="228">
        <v>1.1E-4</v>
      </c>
      <c r="O150" s="228">
        <f>ROUND(E150*N150,2)</f>
        <v>0</v>
      </c>
      <c r="P150" s="228">
        <v>0</v>
      </c>
      <c r="Q150" s="228">
        <f>ROUND(E150*P150,2)</f>
        <v>0</v>
      </c>
      <c r="R150" s="228"/>
      <c r="S150" s="228" t="s">
        <v>113</v>
      </c>
      <c r="T150" s="228" t="s">
        <v>114</v>
      </c>
      <c r="U150" s="228">
        <v>0.13200000000000001</v>
      </c>
      <c r="V150" s="228">
        <f>ROUND(E150*U150,2)</f>
        <v>5.33</v>
      </c>
      <c r="W150" s="228"/>
      <c r="X150" s="228" t="s">
        <v>115</v>
      </c>
      <c r="Y150" s="209"/>
      <c r="Z150" s="209"/>
      <c r="AA150" s="209"/>
      <c r="AB150" s="209"/>
      <c r="AC150" s="209"/>
      <c r="AD150" s="209"/>
      <c r="AE150" s="209"/>
      <c r="AF150" s="209"/>
      <c r="AG150" s="209" t="s">
        <v>122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">
      <c r="A151" s="226"/>
      <c r="B151" s="227"/>
      <c r="C151" s="260" t="s">
        <v>132</v>
      </c>
      <c r="D151" s="230"/>
      <c r="E151" s="231">
        <v>40.35</v>
      </c>
      <c r="F151" s="228"/>
      <c r="G151" s="228"/>
      <c r="H151" s="228"/>
      <c r="I151" s="228"/>
      <c r="J151" s="228"/>
      <c r="K151" s="228"/>
      <c r="L151" s="228"/>
      <c r="M151" s="228"/>
      <c r="N151" s="228"/>
      <c r="O151" s="228"/>
      <c r="P151" s="228"/>
      <c r="Q151" s="228"/>
      <c r="R151" s="228"/>
      <c r="S151" s="228"/>
      <c r="T151" s="228"/>
      <c r="U151" s="228"/>
      <c r="V151" s="228"/>
      <c r="W151" s="228"/>
      <c r="X151" s="228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118</v>
      </c>
      <c r="AH151" s="209">
        <v>0</v>
      </c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42">
        <v>36</v>
      </c>
      <c r="B152" s="243" t="s">
        <v>259</v>
      </c>
      <c r="C152" s="259" t="s">
        <v>260</v>
      </c>
      <c r="D152" s="244" t="s">
        <v>128</v>
      </c>
      <c r="E152" s="245">
        <v>191.75</v>
      </c>
      <c r="F152" s="246"/>
      <c r="G152" s="247">
        <f>ROUND(E152*F152,2)</f>
        <v>0</v>
      </c>
      <c r="H152" s="229"/>
      <c r="I152" s="228">
        <f>ROUND(E152*H152,2)</f>
        <v>0</v>
      </c>
      <c r="J152" s="229"/>
      <c r="K152" s="228">
        <f>ROUND(E152*J152,2)</f>
        <v>0</v>
      </c>
      <c r="L152" s="228">
        <v>21</v>
      </c>
      <c r="M152" s="228">
        <f>G152*(1+L152/100)</f>
        <v>0</v>
      </c>
      <c r="N152" s="228">
        <v>0</v>
      </c>
      <c r="O152" s="228">
        <f>ROUND(E152*N152,2)</f>
        <v>0</v>
      </c>
      <c r="P152" s="228">
        <v>0</v>
      </c>
      <c r="Q152" s="228">
        <f>ROUND(E152*P152,2)</f>
        <v>0</v>
      </c>
      <c r="R152" s="228"/>
      <c r="S152" s="228" t="s">
        <v>161</v>
      </c>
      <c r="T152" s="228" t="s">
        <v>114</v>
      </c>
      <c r="U152" s="228">
        <v>0</v>
      </c>
      <c r="V152" s="228">
        <f>ROUND(E152*U152,2)</f>
        <v>0</v>
      </c>
      <c r="W152" s="228"/>
      <c r="X152" s="228" t="s">
        <v>115</v>
      </c>
      <c r="Y152" s="209"/>
      <c r="Z152" s="209"/>
      <c r="AA152" s="209"/>
      <c r="AB152" s="209"/>
      <c r="AC152" s="209"/>
      <c r="AD152" s="209"/>
      <c r="AE152" s="209"/>
      <c r="AF152" s="209"/>
      <c r="AG152" s="209" t="s">
        <v>122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26"/>
      <c r="B153" s="227"/>
      <c r="C153" s="260" t="s">
        <v>132</v>
      </c>
      <c r="D153" s="230"/>
      <c r="E153" s="231">
        <v>40.35</v>
      </c>
      <c r="F153" s="228"/>
      <c r="G153" s="228"/>
      <c r="H153" s="228"/>
      <c r="I153" s="228"/>
      <c r="J153" s="228"/>
      <c r="K153" s="228"/>
      <c r="L153" s="228"/>
      <c r="M153" s="228"/>
      <c r="N153" s="228"/>
      <c r="O153" s="228"/>
      <c r="P153" s="228"/>
      <c r="Q153" s="228"/>
      <c r="R153" s="228"/>
      <c r="S153" s="228"/>
      <c r="T153" s="228"/>
      <c r="U153" s="228"/>
      <c r="V153" s="228"/>
      <c r="W153" s="228"/>
      <c r="X153" s="228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118</v>
      </c>
      <c r="AH153" s="209">
        <v>0</v>
      </c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26"/>
      <c r="B154" s="227"/>
      <c r="C154" s="260" t="s">
        <v>133</v>
      </c>
      <c r="D154" s="230"/>
      <c r="E154" s="231">
        <v>151.4</v>
      </c>
      <c r="F154" s="228"/>
      <c r="G154" s="228"/>
      <c r="H154" s="228"/>
      <c r="I154" s="228"/>
      <c r="J154" s="228"/>
      <c r="K154" s="228"/>
      <c r="L154" s="228"/>
      <c r="M154" s="228"/>
      <c r="N154" s="228"/>
      <c r="O154" s="228"/>
      <c r="P154" s="228"/>
      <c r="Q154" s="228"/>
      <c r="R154" s="228"/>
      <c r="S154" s="228"/>
      <c r="T154" s="228"/>
      <c r="U154" s="228"/>
      <c r="V154" s="228"/>
      <c r="W154" s="228"/>
      <c r="X154" s="228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118</v>
      </c>
      <c r="AH154" s="209">
        <v>0</v>
      </c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ht="22.5" outlineLevel="1" x14ac:dyDescent="0.2">
      <c r="A155" s="242">
        <v>37</v>
      </c>
      <c r="B155" s="243" t="s">
        <v>261</v>
      </c>
      <c r="C155" s="259" t="s">
        <v>262</v>
      </c>
      <c r="D155" s="244" t="s">
        <v>263</v>
      </c>
      <c r="E155" s="245">
        <v>30.8856</v>
      </c>
      <c r="F155" s="246"/>
      <c r="G155" s="247">
        <f>ROUND(E155*F155,2)</f>
        <v>0</v>
      </c>
      <c r="H155" s="229"/>
      <c r="I155" s="228">
        <f>ROUND(E155*H155,2)</f>
        <v>0</v>
      </c>
      <c r="J155" s="229"/>
      <c r="K155" s="228">
        <f>ROUND(E155*J155,2)</f>
        <v>0</v>
      </c>
      <c r="L155" s="228">
        <v>21</v>
      </c>
      <c r="M155" s="228">
        <f>G155*(1+L155/100)</f>
        <v>0</v>
      </c>
      <c r="N155" s="228">
        <v>7.9000000000000008E-3</v>
      </c>
      <c r="O155" s="228">
        <f>ROUND(E155*N155,2)</f>
        <v>0.24</v>
      </c>
      <c r="P155" s="228">
        <v>0</v>
      </c>
      <c r="Q155" s="228">
        <f>ROUND(E155*P155,2)</f>
        <v>0</v>
      </c>
      <c r="R155" s="228" t="s">
        <v>264</v>
      </c>
      <c r="S155" s="228" t="s">
        <v>265</v>
      </c>
      <c r="T155" s="228" t="s">
        <v>114</v>
      </c>
      <c r="U155" s="228">
        <v>0</v>
      </c>
      <c r="V155" s="228">
        <f>ROUND(E155*U155,2)</f>
        <v>0</v>
      </c>
      <c r="W155" s="228"/>
      <c r="X155" s="228" t="s">
        <v>169</v>
      </c>
      <c r="Y155" s="209"/>
      <c r="Z155" s="209"/>
      <c r="AA155" s="209"/>
      <c r="AB155" s="209"/>
      <c r="AC155" s="209"/>
      <c r="AD155" s="209"/>
      <c r="AE155" s="209"/>
      <c r="AF155" s="209"/>
      <c r="AG155" s="209" t="s">
        <v>266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26"/>
      <c r="B156" s="227"/>
      <c r="C156" s="260" t="s">
        <v>267</v>
      </c>
      <c r="D156" s="230"/>
      <c r="E156" s="231">
        <v>30.8856</v>
      </c>
      <c r="F156" s="228"/>
      <c r="G156" s="228"/>
      <c r="H156" s="228"/>
      <c r="I156" s="228"/>
      <c r="J156" s="228"/>
      <c r="K156" s="228"/>
      <c r="L156" s="228"/>
      <c r="M156" s="228"/>
      <c r="N156" s="228"/>
      <c r="O156" s="228"/>
      <c r="P156" s="228"/>
      <c r="Q156" s="228"/>
      <c r="R156" s="228"/>
      <c r="S156" s="228"/>
      <c r="T156" s="228"/>
      <c r="U156" s="228"/>
      <c r="V156" s="228"/>
      <c r="W156" s="228"/>
      <c r="X156" s="228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118</v>
      </c>
      <c r="AH156" s="209">
        <v>0</v>
      </c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ht="22.5" outlineLevel="1" x14ac:dyDescent="0.2">
      <c r="A157" s="242">
        <v>38</v>
      </c>
      <c r="B157" s="243" t="s">
        <v>268</v>
      </c>
      <c r="C157" s="259" t="s">
        <v>269</v>
      </c>
      <c r="D157" s="244" t="s">
        <v>263</v>
      </c>
      <c r="E157" s="245">
        <v>8.2314000000000007</v>
      </c>
      <c r="F157" s="246"/>
      <c r="G157" s="247">
        <f>ROUND(E157*F157,2)</f>
        <v>0</v>
      </c>
      <c r="H157" s="229"/>
      <c r="I157" s="228">
        <f>ROUND(E157*H157,2)</f>
        <v>0</v>
      </c>
      <c r="J157" s="229"/>
      <c r="K157" s="228">
        <f>ROUND(E157*J157,2)</f>
        <v>0</v>
      </c>
      <c r="L157" s="228">
        <v>21</v>
      </c>
      <c r="M157" s="228">
        <f>G157*(1+L157/100)</f>
        <v>0</v>
      </c>
      <c r="N157" s="228">
        <v>1.2999999999999999E-2</v>
      </c>
      <c r="O157" s="228">
        <f>ROUND(E157*N157,2)</f>
        <v>0.11</v>
      </c>
      <c r="P157" s="228">
        <v>0</v>
      </c>
      <c r="Q157" s="228">
        <f>ROUND(E157*P157,2)</f>
        <v>0</v>
      </c>
      <c r="R157" s="228" t="s">
        <v>264</v>
      </c>
      <c r="S157" s="228" t="s">
        <v>113</v>
      </c>
      <c r="T157" s="228" t="s">
        <v>114</v>
      </c>
      <c r="U157" s="228">
        <v>0</v>
      </c>
      <c r="V157" s="228">
        <f>ROUND(E157*U157,2)</f>
        <v>0</v>
      </c>
      <c r="W157" s="228"/>
      <c r="X157" s="228" t="s">
        <v>169</v>
      </c>
      <c r="Y157" s="209"/>
      <c r="Z157" s="209"/>
      <c r="AA157" s="209"/>
      <c r="AB157" s="209"/>
      <c r="AC157" s="209"/>
      <c r="AD157" s="209"/>
      <c r="AE157" s="209"/>
      <c r="AF157" s="209"/>
      <c r="AG157" s="209" t="s">
        <v>266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26"/>
      <c r="B158" s="227"/>
      <c r="C158" s="260" t="s">
        <v>270</v>
      </c>
      <c r="D158" s="230"/>
      <c r="E158" s="231">
        <v>8.2314000000000007</v>
      </c>
      <c r="F158" s="228"/>
      <c r="G158" s="228"/>
      <c r="H158" s="228"/>
      <c r="I158" s="228"/>
      <c r="J158" s="228"/>
      <c r="K158" s="228"/>
      <c r="L158" s="228"/>
      <c r="M158" s="228"/>
      <c r="N158" s="228"/>
      <c r="O158" s="228"/>
      <c r="P158" s="228"/>
      <c r="Q158" s="228"/>
      <c r="R158" s="228"/>
      <c r="S158" s="228"/>
      <c r="T158" s="228"/>
      <c r="U158" s="228"/>
      <c r="V158" s="228"/>
      <c r="W158" s="228"/>
      <c r="X158" s="228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118</v>
      </c>
      <c r="AH158" s="209">
        <v>0</v>
      </c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x14ac:dyDescent="0.2">
      <c r="A159" s="236" t="s">
        <v>108</v>
      </c>
      <c r="B159" s="237" t="s">
        <v>66</v>
      </c>
      <c r="C159" s="258" t="s">
        <v>67</v>
      </c>
      <c r="D159" s="238"/>
      <c r="E159" s="239"/>
      <c r="F159" s="240"/>
      <c r="G159" s="241">
        <f>SUMIF(AG160:AG176,"&lt;&gt;NOR",G160:G176)</f>
        <v>0</v>
      </c>
      <c r="H159" s="235"/>
      <c r="I159" s="235">
        <f>SUM(I160:I176)</f>
        <v>0</v>
      </c>
      <c r="J159" s="235"/>
      <c r="K159" s="235">
        <f>SUM(K160:K176)</f>
        <v>0</v>
      </c>
      <c r="L159" s="235"/>
      <c r="M159" s="235">
        <f>SUM(M160:M176)</f>
        <v>0</v>
      </c>
      <c r="N159" s="235"/>
      <c r="O159" s="235">
        <f>SUM(O160:O176)</f>
        <v>44.13000000000001</v>
      </c>
      <c r="P159" s="235"/>
      <c r="Q159" s="235">
        <f>SUM(Q160:Q176)</f>
        <v>0</v>
      </c>
      <c r="R159" s="235"/>
      <c r="S159" s="235"/>
      <c r="T159" s="235"/>
      <c r="U159" s="235"/>
      <c r="V159" s="235">
        <f>SUM(V160:V176)</f>
        <v>18.979999999999997</v>
      </c>
      <c r="W159" s="235"/>
      <c r="X159" s="235"/>
      <c r="AG159" t="s">
        <v>109</v>
      </c>
    </row>
    <row r="160" spans="1:60" ht="22.5" outlineLevel="1" x14ac:dyDescent="0.2">
      <c r="A160" s="242">
        <v>39</v>
      </c>
      <c r="B160" s="243" t="s">
        <v>271</v>
      </c>
      <c r="C160" s="259" t="s">
        <v>272</v>
      </c>
      <c r="D160" s="244" t="s">
        <v>263</v>
      </c>
      <c r="E160" s="245">
        <v>6</v>
      </c>
      <c r="F160" s="246"/>
      <c r="G160" s="247">
        <f>ROUND(E160*F160,2)</f>
        <v>0</v>
      </c>
      <c r="H160" s="229"/>
      <c r="I160" s="228">
        <f>ROUND(E160*H160,2)</f>
        <v>0</v>
      </c>
      <c r="J160" s="229"/>
      <c r="K160" s="228">
        <f>ROUND(E160*J160,2)</f>
        <v>0</v>
      </c>
      <c r="L160" s="228">
        <v>21</v>
      </c>
      <c r="M160" s="228">
        <f>G160*(1+L160/100)</f>
        <v>0</v>
      </c>
      <c r="N160" s="228">
        <v>0.11565</v>
      </c>
      <c r="O160" s="228">
        <f>ROUND(E160*N160,2)</f>
        <v>0.69</v>
      </c>
      <c r="P160" s="228">
        <v>0</v>
      </c>
      <c r="Q160" s="228">
        <f>ROUND(E160*P160,2)</f>
        <v>0</v>
      </c>
      <c r="R160" s="228"/>
      <c r="S160" s="228" t="s">
        <v>113</v>
      </c>
      <c r="T160" s="228" t="s">
        <v>114</v>
      </c>
      <c r="U160" s="228">
        <v>0.4597</v>
      </c>
      <c r="V160" s="228">
        <f>ROUND(E160*U160,2)</f>
        <v>2.76</v>
      </c>
      <c r="W160" s="228"/>
      <c r="X160" s="228" t="s">
        <v>115</v>
      </c>
      <c r="Y160" s="209"/>
      <c r="Z160" s="209"/>
      <c r="AA160" s="209"/>
      <c r="AB160" s="209"/>
      <c r="AC160" s="209"/>
      <c r="AD160" s="209"/>
      <c r="AE160" s="209"/>
      <c r="AF160" s="209"/>
      <c r="AG160" s="209" t="s">
        <v>122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26"/>
      <c r="B161" s="227"/>
      <c r="C161" s="260" t="s">
        <v>273</v>
      </c>
      <c r="D161" s="230"/>
      <c r="E161" s="231">
        <v>6</v>
      </c>
      <c r="F161" s="228"/>
      <c r="G161" s="228"/>
      <c r="H161" s="228"/>
      <c r="I161" s="228"/>
      <c r="J161" s="228"/>
      <c r="K161" s="228"/>
      <c r="L161" s="228"/>
      <c r="M161" s="228"/>
      <c r="N161" s="228"/>
      <c r="O161" s="228"/>
      <c r="P161" s="228"/>
      <c r="Q161" s="228"/>
      <c r="R161" s="228"/>
      <c r="S161" s="228"/>
      <c r="T161" s="228"/>
      <c r="U161" s="228"/>
      <c r="V161" s="228"/>
      <c r="W161" s="228"/>
      <c r="X161" s="228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118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42">
        <v>40</v>
      </c>
      <c r="B162" s="243" t="s">
        <v>231</v>
      </c>
      <c r="C162" s="259" t="s">
        <v>232</v>
      </c>
      <c r="D162" s="244" t="s">
        <v>112</v>
      </c>
      <c r="E162" s="245">
        <v>11.25</v>
      </c>
      <c r="F162" s="246"/>
      <c r="G162" s="247">
        <f>ROUND(E162*F162,2)</f>
        <v>0</v>
      </c>
      <c r="H162" s="229"/>
      <c r="I162" s="228">
        <f>ROUND(E162*H162,2)</f>
        <v>0</v>
      </c>
      <c r="J162" s="229"/>
      <c r="K162" s="228">
        <f>ROUND(E162*J162,2)</f>
        <v>0</v>
      </c>
      <c r="L162" s="228">
        <v>21</v>
      </c>
      <c r="M162" s="228">
        <f>G162*(1+L162/100)</f>
        <v>0</v>
      </c>
      <c r="N162" s="228">
        <v>2.5249999999999999</v>
      </c>
      <c r="O162" s="228">
        <f>ROUND(E162*N162,2)</f>
        <v>28.41</v>
      </c>
      <c r="P162" s="228">
        <v>0</v>
      </c>
      <c r="Q162" s="228">
        <f>ROUND(E162*P162,2)</f>
        <v>0</v>
      </c>
      <c r="R162" s="228"/>
      <c r="S162" s="228" t="s">
        <v>113</v>
      </c>
      <c r="T162" s="228" t="s">
        <v>114</v>
      </c>
      <c r="U162" s="228">
        <v>1.4419999999999999</v>
      </c>
      <c r="V162" s="228">
        <f>ROUND(E162*U162,2)</f>
        <v>16.22</v>
      </c>
      <c r="W162" s="228"/>
      <c r="X162" s="228" t="s">
        <v>115</v>
      </c>
      <c r="Y162" s="209"/>
      <c r="Z162" s="209"/>
      <c r="AA162" s="209"/>
      <c r="AB162" s="209"/>
      <c r="AC162" s="209"/>
      <c r="AD162" s="209"/>
      <c r="AE162" s="209"/>
      <c r="AF162" s="209"/>
      <c r="AG162" s="209" t="s">
        <v>122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26"/>
      <c r="B163" s="227"/>
      <c r="C163" s="260" t="s">
        <v>274</v>
      </c>
      <c r="D163" s="230"/>
      <c r="E163" s="231">
        <v>11.25</v>
      </c>
      <c r="F163" s="228"/>
      <c r="G163" s="228"/>
      <c r="H163" s="228"/>
      <c r="I163" s="228"/>
      <c r="J163" s="228"/>
      <c r="K163" s="228"/>
      <c r="L163" s="228"/>
      <c r="M163" s="228"/>
      <c r="N163" s="228"/>
      <c r="O163" s="228"/>
      <c r="P163" s="228"/>
      <c r="Q163" s="228"/>
      <c r="R163" s="228"/>
      <c r="S163" s="228"/>
      <c r="T163" s="228"/>
      <c r="U163" s="228"/>
      <c r="V163" s="228"/>
      <c r="W163" s="228"/>
      <c r="X163" s="228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118</v>
      </c>
      <c r="AH163" s="209">
        <v>0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ht="22.5" outlineLevel="1" x14ac:dyDescent="0.2">
      <c r="A164" s="242">
        <v>41</v>
      </c>
      <c r="B164" s="243" t="s">
        <v>275</v>
      </c>
      <c r="C164" s="259" t="s">
        <v>276</v>
      </c>
      <c r="D164" s="244" t="s">
        <v>128</v>
      </c>
      <c r="E164" s="245">
        <v>150</v>
      </c>
      <c r="F164" s="246"/>
      <c r="G164" s="247">
        <f>ROUND(E164*F164,2)</f>
        <v>0</v>
      </c>
      <c r="H164" s="229"/>
      <c r="I164" s="228">
        <f>ROUND(E164*H164,2)</f>
        <v>0</v>
      </c>
      <c r="J164" s="229"/>
      <c r="K164" s="228">
        <f>ROUND(E164*J164,2)</f>
        <v>0</v>
      </c>
      <c r="L164" s="228">
        <v>21</v>
      </c>
      <c r="M164" s="228">
        <f>G164*(1+L164/100)</f>
        <v>0</v>
      </c>
      <c r="N164" s="228">
        <v>8.4940000000000002E-2</v>
      </c>
      <c r="O164" s="228">
        <f>ROUND(E164*N164,2)</f>
        <v>12.74</v>
      </c>
      <c r="P164" s="228">
        <v>0</v>
      </c>
      <c r="Q164" s="228">
        <f>ROUND(E164*P164,2)</f>
        <v>0</v>
      </c>
      <c r="R164" s="228"/>
      <c r="S164" s="228" t="s">
        <v>161</v>
      </c>
      <c r="T164" s="228" t="s">
        <v>114</v>
      </c>
      <c r="U164" s="228">
        <v>0</v>
      </c>
      <c r="V164" s="228">
        <f>ROUND(E164*U164,2)</f>
        <v>0</v>
      </c>
      <c r="W164" s="228"/>
      <c r="X164" s="228" t="s">
        <v>115</v>
      </c>
      <c r="Y164" s="209"/>
      <c r="Z164" s="209"/>
      <c r="AA164" s="209"/>
      <c r="AB164" s="209"/>
      <c r="AC164" s="209"/>
      <c r="AD164" s="209"/>
      <c r="AE164" s="209"/>
      <c r="AF164" s="209"/>
      <c r="AG164" s="209" t="s">
        <v>122</v>
      </c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26"/>
      <c r="B165" s="227"/>
      <c r="C165" s="260" t="s">
        <v>277</v>
      </c>
      <c r="D165" s="230"/>
      <c r="E165" s="231">
        <v>150</v>
      </c>
      <c r="F165" s="228"/>
      <c r="G165" s="228"/>
      <c r="H165" s="228"/>
      <c r="I165" s="228"/>
      <c r="J165" s="228"/>
      <c r="K165" s="228"/>
      <c r="L165" s="228"/>
      <c r="M165" s="228"/>
      <c r="N165" s="228"/>
      <c r="O165" s="228"/>
      <c r="P165" s="228"/>
      <c r="Q165" s="228"/>
      <c r="R165" s="228"/>
      <c r="S165" s="228"/>
      <c r="T165" s="228"/>
      <c r="U165" s="228"/>
      <c r="V165" s="228"/>
      <c r="W165" s="228"/>
      <c r="X165" s="228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118</v>
      </c>
      <c r="AH165" s="209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42">
        <v>42</v>
      </c>
      <c r="B166" s="243" t="s">
        <v>278</v>
      </c>
      <c r="C166" s="259" t="s">
        <v>279</v>
      </c>
      <c r="D166" s="244" t="s">
        <v>280</v>
      </c>
      <c r="E166" s="245">
        <v>6</v>
      </c>
      <c r="F166" s="246"/>
      <c r="G166" s="247">
        <f>ROUND(E166*F166,2)</f>
        <v>0</v>
      </c>
      <c r="H166" s="229"/>
      <c r="I166" s="228">
        <f>ROUND(E166*H166,2)</f>
        <v>0</v>
      </c>
      <c r="J166" s="229"/>
      <c r="K166" s="228">
        <f>ROUND(E166*J166,2)</f>
        <v>0</v>
      </c>
      <c r="L166" s="228">
        <v>21</v>
      </c>
      <c r="M166" s="228">
        <f>G166*(1+L166/100)</f>
        <v>0</v>
      </c>
      <c r="N166" s="228">
        <v>2.8E-3</v>
      </c>
      <c r="O166" s="228">
        <f>ROUND(E166*N166,2)</f>
        <v>0.02</v>
      </c>
      <c r="P166" s="228">
        <v>0</v>
      </c>
      <c r="Q166" s="228">
        <f>ROUND(E166*P166,2)</f>
        <v>0</v>
      </c>
      <c r="R166" s="228"/>
      <c r="S166" s="228" t="s">
        <v>161</v>
      </c>
      <c r="T166" s="228" t="s">
        <v>114</v>
      </c>
      <c r="U166" s="228">
        <v>0</v>
      </c>
      <c r="V166" s="228">
        <f>ROUND(E166*U166,2)</f>
        <v>0</v>
      </c>
      <c r="W166" s="228"/>
      <c r="X166" s="228" t="s">
        <v>162</v>
      </c>
      <c r="Y166" s="209"/>
      <c r="Z166" s="209"/>
      <c r="AA166" s="209"/>
      <c r="AB166" s="209"/>
      <c r="AC166" s="209"/>
      <c r="AD166" s="209"/>
      <c r="AE166" s="209"/>
      <c r="AF166" s="209"/>
      <c r="AG166" s="209" t="s">
        <v>163</v>
      </c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26"/>
      <c r="B167" s="227"/>
      <c r="C167" s="261" t="s">
        <v>281</v>
      </c>
      <c r="D167" s="248"/>
      <c r="E167" s="248"/>
      <c r="F167" s="248"/>
      <c r="G167" s="248"/>
      <c r="H167" s="228"/>
      <c r="I167" s="228"/>
      <c r="J167" s="228"/>
      <c r="K167" s="228"/>
      <c r="L167" s="228"/>
      <c r="M167" s="228"/>
      <c r="N167" s="228"/>
      <c r="O167" s="228"/>
      <c r="P167" s="228"/>
      <c r="Q167" s="228"/>
      <c r="R167" s="228"/>
      <c r="S167" s="228"/>
      <c r="T167" s="228"/>
      <c r="U167" s="228"/>
      <c r="V167" s="228"/>
      <c r="W167" s="228"/>
      <c r="X167" s="228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138</v>
      </c>
      <c r="AH167" s="209"/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26"/>
      <c r="B168" s="227"/>
      <c r="C168" s="260" t="s">
        <v>273</v>
      </c>
      <c r="D168" s="230"/>
      <c r="E168" s="231">
        <v>6</v>
      </c>
      <c r="F168" s="228"/>
      <c r="G168" s="228"/>
      <c r="H168" s="228"/>
      <c r="I168" s="228"/>
      <c r="J168" s="228"/>
      <c r="K168" s="228"/>
      <c r="L168" s="228"/>
      <c r="M168" s="228"/>
      <c r="N168" s="228"/>
      <c r="O168" s="228"/>
      <c r="P168" s="228"/>
      <c r="Q168" s="228"/>
      <c r="R168" s="228"/>
      <c r="S168" s="228"/>
      <c r="T168" s="228"/>
      <c r="U168" s="228"/>
      <c r="V168" s="228"/>
      <c r="W168" s="228"/>
      <c r="X168" s="228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118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 x14ac:dyDescent="0.2">
      <c r="A169" s="242">
        <v>43</v>
      </c>
      <c r="B169" s="243" t="s">
        <v>282</v>
      </c>
      <c r="C169" s="259" t="s">
        <v>283</v>
      </c>
      <c r="D169" s="244" t="s">
        <v>263</v>
      </c>
      <c r="E169" s="245">
        <v>106</v>
      </c>
      <c r="F169" s="246"/>
      <c r="G169" s="247">
        <f>ROUND(E169*F169,2)</f>
        <v>0</v>
      </c>
      <c r="H169" s="229"/>
      <c r="I169" s="228">
        <f>ROUND(E169*H169,2)</f>
        <v>0</v>
      </c>
      <c r="J169" s="229"/>
      <c r="K169" s="228">
        <f>ROUND(E169*J169,2)</f>
        <v>0</v>
      </c>
      <c r="L169" s="228">
        <v>21</v>
      </c>
      <c r="M169" s="228">
        <f>G169*(1+L169/100)</f>
        <v>0</v>
      </c>
      <c r="N169" s="228">
        <v>1.4500000000000001E-2</v>
      </c>
      <c r="O169" s="228">
        <f>ROUND(E169*N169,2)</f>
        <v>1.54</v>
      </c>
      <c r="P169" s="228">
        <v>0</v>
      </c>
      <c r="Q169" s="228">
        <f>ROUND(E169*P169,2)</f>
        <v>0</v>
      </c>
      <c r="R169" s="228"/>
      <c r="S169" s="228" t="s">
        <v>161</v>
      </c>
      <c r="T169" s="228" t="s">
        <v>114</v>
      </c>
      <c r="U169" s="228">
        <v>0</v>
      </c>
      <c r="V169" s="228">
        <f>ROUND(E169*U169,2)</f>
        <v>0</v>
      </c>
      <c r="W169" s="228"/>
      <c r="X169" s="228" t="s">
        <v>169</v>
      </c>
      <c r="Y169" s="209"/>
      <c r="Z169" s="209"/>
      <c r="AA169" s="209"/>
      <c r="AB169" s="209"/>
      <c r="AC169" s="209"/>
      <c r="AD169" s="209"/>
      <c r="AE169" s="209"/>
      <c r="AF169" s="209"/>
      <c r="AG169" s="209" t="s">
        <v>170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26"/>
      <c r="B170" s="227"/>
      <c r="C170" s="260" t="s">
        <v>284</v>
      </c>
      <c r="D170" s="230"/>
      <c r="E170" s="231">
        <v>108</v>
      </c>
      <c r="F170" s="228"/>
      <c r="G170" s="228"/>
      <c r="H170" s="228"/>
      <c r="I170" s="228"/>
      <c r="J170" s="228"/>
      <c r="K170" s="228"/>
      <c r="L170" s="228"/>
      <c r="M170" s="228"/>
      <c r="N170" s="228"/>
      <c r="O170" s="228"/>
      <c r="P170" s="228"/>
      <c r="Q170" s="228"/>
      <c r="R170" s="228"/>
      <c r="S170" s="228"/>
      <c r="T170" s="228"/>
      <c r="U170" s="228"/>
      <c r="V170" s="228"/>
      <c r="W170" s="228"/>
      <c r="X170" s="228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118</v>
      </c>
      <c r="AH170" s="209">
        <v>0</v>
      </c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">
      <c r="A171" s="226"/>
      <c r="B171" s="227"/>
      <c r="C171" s="260" t="s">
        <v>285</v>
      </c>
      <c r="D171" s="230"/>
      <c r="E171" s="231">
        <v>-2</v>
      </c>
      <c r="F171" s="228"/>
      <c r="G171" s="228"/>
      <c r="H171" s="228"/>
      <c r="I171" s="228"/>
      <c r="J171" s="228"/>
      <c r="K171" s="228"/>
      <c r="L171" s="228"/>
      <c r="M171" s="228"/>
      <c r="N171" s="228"/>
      <c r="O171" s="228"/>
      <c r="P171" s="228"/>
      <c r="Q171" s="228"/>
      <c r="R171" s="228"/>
      <c r="S171" s="228"/>
      <c r="T171" s="228"/>
      <c r="U171" s="228"/>
      <c r="V171" s="228"/>
      <c r="W171" s="228"/>
      <c r="X171" s="228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118</v>
      </c>
      <c r="AH171" s="209">
        <v>0</v>
      </c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42">
        <v>44</v>
      </c>
      <c r="B172" s="243" t="s">
        <v>286</v>
      </c>
      <c r="C172" s="259" t="s">
        <v>287</v>
      </c>
      <c r="D172" s="244" t="s">
        <v>263</v>
      </c>
      <c r="E172" s="245">
        <v>44</v>
      </c>
      <c r="F172" s="246"/>
      <c r="G172" s="247">
        <f>ROUND(E172*F172,2)</f>
        <v>0</v>
      </c>
      <c r="H172" s="229"/>
      <c r="I172" s="228">
        <f>ROUND(E172*H172,2)</f>
        <v>0</v>
      </c>
      <c r="J172" s="229"/>
      <c r="K172" s="228">
        <f>ROUND(E172*J172,2)</f>
        <v>0</v>
      </c>
      <c r="L172" s="228">
        <v>21</v>
      </c>
      <c r="M172" s="228">
        <f>G172*(1+L172/100)</f>
        <v>0</v>
      </c>
      <c r="N172" s="228">
        <v>1.4500000000000001E-2</v>
      </c>
      <c r="O172" s="228">
        <f>ROUND(E172*N172,2)</f>
        <v>0.64</v>
      </c>
      <c r="P172" s="228">
        <v>0</v>
      </c>
      <c r="Q172" s="228">
        <f>ROUND(E172*P172,2)</f>
        <v>0</v>
      </c>
      <c r="R172" s="228"/>
      <c r="S172" s="228" t="s">
        <v>161</v>
      </c>
      <c r="T172" s="228" t="s">
        <v>114</v>
      </c>
      <c r="U172" s="228">
        <v>0</v>
      </c>
      <c r="V172" s="228">
        <f>ROUND(E172*U172,2)</f>
        <v>0</v>
      </c>
      <c r="W172" s="228"/>
      <c r="X172" s="228" t="s">
        <v>169</v>
      </c>
      <c r="Y172" s="209"/>
      <c r="Z172" s="209"/>
      <c r="AA172" s="209"/>
      <c r="AB172" s="209"/>
      <c r="AC172" s="209"/>
      <c r="AD172" s="209"/>
      <c r="AE172" s="209"/>
      <c r="AF172" s="209"/>
      <c r="AG172" s="209" t="s">
        <v>170</v>
      </c>
      <c r="AH172" s="209"/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">
      <c r="A173" s="226"/>
      <c r="B173" s="227"/>
      <c r="C173" s="260" t="s">
        <v>288</v>
      </c>
      <c r="D173" s="230"/>
      <c r="E173" s="231">
        <v>45</v>
      </c>
      <c r="F173" s="228"/>
      <c r="G173" s="228"/>
      <c r="H173" s="228"/>
      <c r="I173" s="228"/>
      <c r="J173" s="228"/>
      <c r="K173" s="228"/>
      <c r="L173" s="228"/>
      <c r="M173" s="228"/>
      <c r="N173" s="228"/>
      <c r="O173" s="228"/>
      <c r="P173" s="228"/>
      <c r="Q173" s="228"/>
      <c r="R173" s="228"/>
      <c r="S173" s="228"/>
      <c r="T173" s="228"/>
      <c r="U173" s="228"/>
      <c r="V173" s="228"/>
      <c r="W173" s="228"/>
      <c r="X173" s="228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118</v>
      </c>
      <c r="AH173" s="209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">
      <c r="A174" s="226"/>
      <c r="B174" s="227"/>
      <c r="C174" s="260" t="s">
        <v>289</v>
      </c>
      <c r="D174" s="230"/>
      <c r="E174" s="231">
        <v>-1</v>
      </c>
      <c r="F174" s="228"/>
      <c r="G174" s="228"/>
      <c r="H174" s="228"/>
      <c r="I174" s="228"/>
      <c r="J174" s="228"/>
      <c r="K174" s="228"/>
      <c r="L174" s="228"/>
      <c r="M174" s="228"/>
      <c r="N174" s="228"/>
      <c r="O174" s="228"/>
      <c r="P174" s="228"/>
      <c r="Q174" s="228"/>
      <c r="R174" s="228"/>
      <c r="S174" s="228"/>
      <c r="T174" s="228"/>
      <c r="U174" s="228"/>
      <c r="V174" s="228"/>
      <c r="W174" s="228"/>
      <c r="X174" s="228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118</v>
      </c>
      <c r="AH174" s="209">
        <v>0</v>
      </c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">
      <c r="A175" s="242">
        <v>45</v>
      </c>
      <c r="B175" s="243" t="s">
        <v>290</v>
      </c>
      <c r="C175" s="259" t="s">
        <v>291</v>
      </c>
      <c r="D175" s="244" t="s">
        <v>263</v>
      </c>
      <c r="E175" s="245">
        <v>6</v>
      </c>
      <c r="F175" s="246"/>
      <c r="G175" s="247">
        <f>ROUND(E175*F175,2)</f>
        <v>0</v>
      </c>
      <c r="H175" s="229"/>
      <c r="I175" s="228">
        <f>ROUND(E175*H175,2)</f>
        <v>0</v>
      </c>
      <c r="J175" s="229"/>
      <c r="K175" s="228">
        <f>ROUND(E175*J175,2)</f>
        <v>0</v>
      </c>
      <c r="L175" s="228">
        <v>21</v>
      </c>
      <c r="M175" s="228">
        <f>G175*(1+L175/100)</f>
        <v>0</v>
      </c>
      <c r="N175" s="228">
        <v>1.4500000000000001E-2</v>
      </c>
      <c r="O175" s="228">
        <f>ROUND(E175*N175,2)</f>
        <v>0.09</v>
      </c>
      <c r="P175" s="228">
        <v>0</v>
      </c>
      <c r="Q175" s="228">
        <f>ROUND(E175*P175,2)</f>
        <v>0</v>
      </c>
      <c r="R175" s="228"/>
      <c r="S175" s="228" t="s">
        <v>161</v>
      </c>
      <c r="T175" s="228" t="s">
        <v>114</v>
      </c>
      <c r="U175" s="228">
        <v>0</v>
      </c>
      <c r="V175" s="228">
        <f>ROUND(E175*U175,2)</f>
        <v>0</v>
      </c>
      <c r="W175" s="228"/>
      <c r="X175" s="228" t="s">
        <v>169</v>
      </c>
      <c r="Y175" s="209"/>
      <c r="Z175" s="209"/>
      <c r="AA175" s="209"/>
      <c r="AB175" s="209"/>
      <c r="AC175" s="209"/>
      <c r="AD175" s="209"/>
      <c r="AE175" s="209"/>
      <c r="AF175" s="209"/>
      <c r="AG175" s="209" t="s">
        <v>170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">
      <c r="A176" s="226"/>
      <c r="B176" s="227"/>
      <c r="C176" s="260" t="s">
        <v>273</v>
      </c>
      <c r="D176" s="230"/>
      <c r="E176" s="231">
        <v>6</v>
      </c>
      <c r="F176" s="228"/>
      <c r="G176" s="228"/>
      <c r="H176" s="228"/>
      <c r="I176" s="228"/>
      <c r="J176" s="228"/>
      <c r="K176" s="228"/>
      <c r="L176" s="228"/>
      <c r="M176" s="228"/>
      <c r="N176" s="228"/>
      <c r="O176" s="228"/>
      <c r="P176" s="228"/>
      <c r="Q176" s="228"/>
      <c r="R176" s="228"/>
      <c r="S176" s="228"/>
      <c r="T176" s="228"/>
      <c r="U176" s="228"/>
      <c r="V176" s="228"/>
      <c r="W176" s="228"/>
      <c r="X176" s="228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118</v>
      </c>
      <c r="AH176" s="209">
        <v>0</v>
      </c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x14ac:dyDescent="0.2">
      <c r="A177" s="236" t="s">
        <v>108</v>
      </c>
      <c r="B177" s="237" t="s">
        <v>68</v>
      </c>
      <c r="C177" s="258" t="s">
        <v>69</v>
      </c>
      <c r="D177" s="238"/>
      <c r="E177" s="239"/>
      <c r="F177" s="240"/>
      <c r="G177" s="241">
        <f>SUMIF(AG178:AG197,"&lt;&gt;NOR",G178:G197)</f>
        <v>0</v>
      </c>
      <c r="H177" s="235"/>
      <c r="I177" s="235">
        <f>SUM(I178:I197)</f>
        <v>0</v>
      </c>
      <c r="J177" s="235"/>
      <c r="K177" s="235">
        <f>SUM(K178:K197)</f>
        <v>0</v>
      </c>
      <c r="L177" s="235"/>
      <c r="M177" s="235">
        <f>SUM(M178:M197)</f>
        <v>0</v>
      </c>
      <c r="N177" s="235"/>
      <c r="O177" s="235">
        <f>SUM(O178:O197)</f>
        <v>276.86</v>
      </c>
      <c r="P177" s="235"/>
      <c r="Q177" s="235">
        <f>SUM(Q178:Q197)</f>
        <v>0</v>
      </c>
      <c r="R177" s="235"/>
      <c r="S177" s="235"/>
      <c r="T177" s="235"/>
      <c r="U177" s="235"/>
      <c r="V177" s="235">
        <f>SUM(V178:V197)</f>
        <v>224.88</v>
      </c>
      <c r="W177" s="235"/>
      <c r="X177" s="235"/>
      <c r="AG177" t="s">
        <v>109</v>
      </c>
    </row>
    <row r="178" spans="1:60" outlineLevel="1" x14ac:dyDescent="0.2">
      <c r="A178" s="242">
        <v>46</v>
      </c>
      <c r="B178" s="243" t="s">
        <v>292</v>
      </c>
      <c r="C178" s="259" t="s">
        <v>293</v>
      </c>
      <c r="D178" s="244" t="s">
        <v>128</v>
      </c>
      <c r="E178" s="245">
        <v>882.7</v>
      </c>
      <c r="F178" s="246"/>
      <c r="G178" s="247">
        <f>ROUND(E178*F178,2)</f>
        <v>0</v>
      </c>
      <c r="H178" s="229"/>
      <c r="I178" s="228">
        <f>ROUND(E178*H178,2)</f>
        <v>0</v>
      </c>
      <c r="J178" s="229"/>
      <c r="K178" s="228">
        <f>ROUND(E178*J178,2)</f>
        <v>0</v>
      </c>
      <c r="L178" s="228">
        <v>21</v>
      </c>
      <c r="M178" s="228">
        <f>G178*(1+L178/100)</f>
        <v>0</v>
      </c>
      <c r="N178" s="228">
        <v>0</v>
      </c>
      <c r="O178" s="228">
        <f>ROUND(E178*N178,2)</f>
        <v>0</v>
      </c>
      <c r="P178" s="228">
        <v>0</v>
      </c>
      <c r="Q178" s="228">
        <f>ROUND(E178*P178,2)</f>
        <v>0</v>
      </c>
      <c r="R178" s="228"/>
      <c r="S178" s="228" t="s">
        <v>113</v>
      </c>
      <c r="T178" s="228" t="s">
        <v>114</v>
      </c>
      <c r="U178" s="228">
        <v>0.20200000000000001</v>
      </c>
      <c r="V178" s="228">
        <f>ROUND(E178*U178,2)</f>
        <v>178.31</v>
      </c>
      <c r="W178" s="228"/>
      <c r="X178" s="228" t="s">
        <v>115</v>
      </c>
      <c r="Y178" s="209"/>
      <c r="Z178" s="209"/>
      <c r="AA178" s="209"/>
      <c r="AB178" s="209"/>
      <c r="AC178" s="209"/>
      <c r="AD178" s="209"/>
      <c r="AE178" s="209"/>
      <c r="AF178" s="209"/>
      <c r="AG178" s="209" t="s">
        <v>122</v>
      </c>
      <c r="AH178" s="209"/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26"/>
      <c r="B179" s="227"/>
      <c r="C179" s="260" t="s">
        <v>129</v>
      </c>
      <c r="D179" s="230"/>
      <c r="E179" s="231">
        <v>202.4</v>
      </c>
      <c r="F179" s="228"/>
      <c r="G179" s="228"/>
      <c r="H179" s="228"/>
      <c r="I179" s="228"/>
      <c r="J179" s="228"/>
      <c r="K179" s="228"/>
      <c r="L179" s="228"/>
      <c r="M179" s="228"/>
      <c r="N179" s="228"/>
      <c r="O179" s="228"/>
      <c r="P179" s="228"/>
      <c r="Q179" s="228"/>
      <c r="R179" s="228"/>
      <c r="S179" s="228"/>
      <c r="T179" s="228"/>
      <c r="U179" s="228"/>
      <c r="V179" s="228"/>
      <c r="W179" s="228"/>
      <c r="X179" s="228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118</v>
      </c>
      <c r="AH179" s="209">
        <v>0</v>
      </c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 x14ac:dyDescent="0.2">
      <c r="A180" s="226"/>
      <c r="B180" s="227"/>
      <c r="C180" s="260" t="s">
        <v>130</v>
      </c>
      <c r="D180" s="230"/>
      <c r="E180" s="231">
        <v>119.9</v>
      </c>
      <c r="F180" s="228"/>
      <c r="G180" s="228"/>
      <c r="H180" s="228"/>
      <c r="I180" s="228"/>
      <c r="J180" s="228"/>
      <c r="K180" s="228"/>
      <c r="L180" s="228"/>
      <c r="M180" s="228"/>
      <c r="N180" s="228"/>
      <c r="O180" s="228"/>
      <c r="P180" s="228"/>
      <c r="Q180" s="228"/>
      <c r="R180" s="228"/>
      <c r="S180" s="228"/>
      <c r="T180" s="228"/>
      <c r="U180" s="228"/>
      <c r="V180" s="228"/>
      <c r="W180" s="228"/>
      <c r="X180" s="228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118</v>
      </c>
      <c r="AH180" s="209">
        <v>0</v>
      </c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ht="22.5" outlineLevel="1" x14ac:dyDescent="0.2">
      <c r="A181" s="226"/>
      <c r="B181" s="227"/>
      <c r="C181" s="260" t="s">
        <v>131</v>
      </c>
      <c r="D181" s="230"/>
      <c r="E181" s="231">
        <v>560.4</v>
      </c>
      <c r="F181" s="228"/>
      <c r="G181" s="228"/>
      <c r="H181" s="228"/>
      <c r="I181" s="228"/>
      <c r="J181" s="228"/>
      <c r="K181" s="228"/>
      <c r="L181" s="228"/>
      <c r="M181" s="228"/>
      <c r="N181" s="228"/>
      <c r="O181" s="228"/>
      <c r="P181" s="228"/>
      <c r="Q181" s="228"/>
      <c r="R181" s="228"/>
      <c r="S181" s="228"/>
      <c r="T181" s="228"/>
      <c r="U181" s="228"/>
      <c r="V181" s="228"/>
      <c r="W181" s="228"/>
      <c r="X181" s="228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118</v>
      </c>
      <c r="AH181" s="209">
        <v>0</v>
      </c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42">
        <v>47</v>
      </c>
      <c r="B182" s="243" t="s">
        <v>294</v>
      </c>
      <c r="C182" s="259" t="s">
        <v>295</v>
      </c>
      <c r="D182" s="244" t="s">
        <v>112</v>
      </c>
      <c r="E182" s="245">
        <v>13.240500000000001</v>
      </c>
      <c r="F182" s="246"/>
      <c r="G182" s="247">
        <f>ROUND(E182*F182,2)</f>
        <v>0</v>
      </c>
      <c r="H182" s="229"/>
      <c r="I182" s="228">
        <f>ROUND(E182*H182,2)</f>
        <v>0</v>
      </c>
      <c r="J182" s="229"/>
      <c r="K182" s="228">
        <f>ROUND(E182*J182,2)</f>
        <v>0</v>
      </c>
      <c r="L182" s="228">
        <v>21</v>
      </c>
      <c r="M182" s="228">
        <f>G182*(1+L182/100)</f>
        <v>0</v>
      </c>
      <c r="N182" s="228">
        <v>1.8907700000000001</v>
      </c>
      <c r="O182" s="228">
        <f>ROUND(E182*N182,2)</f>
        <v>25.03</v>
      </c>
      <c r="P182" s="228">
        <v>0</v>
      </c>
      <c r="Q182" s="228">
        <f>ROUND(E182*P182,2)</f>
        <v>0</v>
      </c>
      <c r="R182" s="228"/>
      <c r="S182" s="228" t="s">
        <v>113</v>
      </c>
      <c r="T182" s="228" t="s">
        <v>114</v>
      </c>
      <c r="U182" s="228">
        <v>1.3169999999999999</v>
      </c>
      <c r="V182" s="228">
        <f>ROUND(E182*U182,2)</f>
        <v>17.440000000000001</v>
      </c>
      <c r="W182" s="228"/>
      <c r="X182" s="228" t="s">
        <v>115</v>
      </c>
      <c r="Y182" s="209"/>
      <c r="Z182" s="209"/>
      <c r="AA182" s="209"/>
      <c r="AB182" s="209"/>
      <c r="AC182" s="209"/>
      <c r="AD182" s="209"/>
      <c r="AE182" s="209"/>
      <c r="AF182" s="209"/>
      <c r="AG182" s="209" t="s">
        <v>122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26"/>
      <c r="B183" s="227"/>
      <c r="C183" s="260" t="s">
        <v>296</v>
      </c>
      <c r="D183" s="230"/>
      <c r="E183" s="231">
        <v>13.240500000000001</v>
      </c>
      <c r="F183" s="228"/>
      <c r="G183" s="228"/>
      <c r="H183" s="228"/>
      <c r="I183" s="228"/>
      <c r="J183" s="228"/>
      <c r="K183" s="228"/>
      <c r="L183" s="228"/>
      <c r="M183" s="228"/>
      <c r="N183" s="228"/>
      <c r="O183" s="228"/>
      <c r="P183" s="228"/>
      <c r="Q183" s="228"/>
      <c r="R183" s="228"/>
      <c r="S183" s="228"/>
      <c r="T183" s="228"/>
      <c r="U183" s="228"/>
      <c r="V183" s="228"/>
      <c r="W183" s="228"/>
      <c r="X183" s="228"/>
      <c r="Y183" s="209"/>
      <c r="Z183" s="209"/>
      <c r="AA183" s="209"/>
      <c r="AB183" s="209"/>
      <c r="AC183" s="209"/>
      <c r="AD183" s="209"/>
      <c r="AE183" s="209"/>
      <c r="AF183" s="209"/>
      <c r="AG183" s="209" t="s">
        <v>118</v>
      </c>
      <c r="AH183" s="209">
        <v>0</v>
      </c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1" x14ac:dyDescent="0.2">
      <c r="A184" s="242">
        <v>48</v>
      </c>
      <c r="B184" s="243" t="s">
        <v>297</v>
      </c>
      <c r="C184" s="259" t="s">
        <v>298</v>
      </c>
      <c r="D184" s="244" t="s">
        <v>128</v>
      </c>
      <c r="E184" s="245">
        <v>882.7</v>
      </c>
      <c r="F184" s="246"/>
      <c r="G184" s="247">
        <f>ROUND(E184*F184,2)</f>
        <v>0</v>
      </c>
      <c r="H184" s="229"/>
      <c r="I184" s="228">
        <f>ROUND(E184*H184,2)</f>
        <v>0</v>
      </c>
      <c r="J184" s="229"/>
      <c r="K184" s="228">
        <f>ROUND(E184*J184,2)</f>
        <v>0</v>
      </c>
      <c r="L184" s="228">
        <v>21</v>
      </c>
      <c r="M184" s="228">
        <f>G184*(1+L184/100)</f>
        <v>0</v>
      </c>
      <c r="N184" s="228">
        <v>0</v>
      </c>
      <c r="O184" s="228">
        <f>ROUND(E184*N184,2)</f>
        <v>0</v>
      </c>
      <c r="P184" s="228">
        <v>0</v>
      </c>
      <c r="Q184" s="228">
        <f>ROUND(E184*P184,2)</f>
        <v>0</v>
      </c>
      <c r="R184" s="228"/>
      <c r="S184" s="228" t="s">
        <v>113</v>
      </c>
      <c r="T184" s="228" t="s">
        <v>114</v>
      </c>
      <c r="U184" s="228">
        <v>3.3000000000000002E-2</v>
      </c>
      <c r="V184" s="228">
        <f>ROUND(E184*U184,2)</f>
        <v>29.13</v>
      </c>
      <c r="W184" s="228"/>
      <c r="X184" s="228" t="s">
        <v>115</v>
      </c>
      <c r="Y184" s="209"/>
      <c r="Z184" s="209"/>
      <c r="AA184" s="209"/>
      <c r="AB184" s="209"/>
      <c r="AC184" s="209"/>
      <c r="AD184" s="209"/>
      <c r="AE184" s="209"/>
      <c r="AF184" s="209"/>
      <c r="AG184" s="209" t="s">
        <v>122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">
      <c r="A185" s="226"/>
      <c r="B185" s="227"/>
      <c r="C185" s="260" t="s">
        <v>129</v>
      </c>
      <c r="D185" s="230"/>
      <c r="E185" s="231">
        <v>202.4</v>
      </c>
      <c r="F185" s="228"/>
      <c r="G185" s="228"/>
      <c r="H185" s="228"/>
      <c r="I185" s="228"/>
      <c r="J185" s="228"/>
      <c r="K185" s="228"/>
      <c r="L185" s="228"/>
      <c r="M185" s="228"/>
      <c r="N185" s="228"/>
      <c r="O185" s="228"/>
      <c r="P185" s="228"/>
      <c r="Q185" s="228"/>
      <c r="R185" s="228"/>
      <c r="S185" s="228"/>
      <c r="T185" s="228"/>
      <c r="U185" s="228"/>
      <c r="V185" s="228"/>
      <c r="W185" s="228"/>
      <c r="X185" s="228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118</v>
      </c>
      <c r="AH185" s="209">
        <v>0</v>
      </c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 x14ac:dyDescent="0.2">
      <c r="A186" s="226"/>
      <c r="B186" s="227"/>
      <c r="C186" s="260" t="s">
        <v>130</v>
      </c>
      <c r="D186" s="230"/>
      <c r="E186" s="231">
        <v>119.9</v>
      </c>
      <c r="F186" s="228"/>
      <c r="G186" s="228"/>
      <c r="H186" s="228"/>
      <c r="I186" s="228"/>
      <c r="J186" s="228"/>
      <c r="K186" s="228"/>
      <c r="L186" s="228"/>
      <c r="M186" s="228"/>
      <c r="N186" s="228"/>
      <c r="O186" s="228"/>
      <c r="P186" s="228"/>
      <c r="Q186" s="228"/>
      <c r="R186" s="228"/>
      <c r="S186" s="228"/>
      <c r="T186" s="228"/>
      <c r="U186" s="228"/>
      <c r="V186" s="228"/>
      <c r="W186" s="228"/>
      <c r="X186" s="228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118</v>
      </c>
      <c r="AH186" s="209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ht="22.5" outlineLevel="1" x14ac:dyDescent="0.2">
      <c r="A187" s="226"/>
      <c r="B187" s="227"/>
      <c r="C187" s="260" t="s">
        <v>131</v>
      </c>
      <c r="D187" s="230"/>
      <c r="E187" s="231">
        <v>560.4</v>
      </c>
      <c r="F187" s="228"/>
      <c r="G187" s="228"/>
      <c r="H187" s="228"/>
      <c r="I187" s="228"/>
      <c r="J187" s="228"/>
      <c r="K187" s="228"/>
      <c r="L187" s="228"/>
      <c r="M187" s="228"/>
      <c r="N187" s="228"/>
      <c r="O187" s="228"/>
      <c r="P187" s="228"/>
      <c r="Q187" s="228"/>
      <c r="R187" s="228"/>
      <c r="S187" s="228"/>
      <c r="T187" s="228"/>
      <c r="U187" s="228"/>
      <c r="V187" s="228"/>
      <c r="W187" s="228"/>
      <c r="X187" s="228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118</v>
      </c>
      <c r="AH187" s="209">
        <v>0</v>
      </c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1" x14ac:dyDescent="0.2">
      <c r="A188" s="242">
        <v>49</v>
      </c>
      <c r="B188" s="243" t="s">
        <v>299</v>
      </c>
      <c r="C188" s="259" t="s">
        <v>300</v>
      </c>
      <c r="D188" s="244" t="s">
        <v>263</v>
      </c>
      <c r="E188" s="245">
        <v>2</v>
      </c>
      <c r="F188" s="246"/>
      <c r="G188" s="247">
        <f>ROUND(E188*F188,2)</f>
        <v>0</v>
      </c>
      <c r="H188" s="229"/>
      <c r="I188" s="228">
        <f>ROUND(E188*H188,2)</f>
        <v>0</v>
      </c>
      <c r="J188" s="229"/>
      <c r="K188" s="228">
        <f>ROUND(E188*J188,2)</f>
        <v>0</v>
      </c>
      <c r="L188" s="228">
        <v>21</v>
      </c>
      <c r="M188" s="228">
        <f>G188*(1+L188/100)</f>
        <v>0</v>
      </c>
      <c r="N188" s="228">
        <v>0</v>
      </c>
      <c r="O188" s="228">
        <f>ROUND(E188*N188,2)</f>
        <v>0</v>
      </c>
      <c r="P188" s="228">
        <v>0</v>
      </c>
      <c r="Q188" s="228">
        <f>ROUND(E188*P188,2)</f>
        <v>0</v>
      </c>
      <c r="R188" s="228"/>
      <c r="S188" s="228" t="s">
        <v>161</v>
      </c>
      <c r="T188" s="228" t="s">
        <v>114</v>
      </c>
      <c r="U188" s="228">
        <v>0</v>
      </c>
      <c r="V188" s="228">
        <f>ROUND(E188*U188,2)</f>
        <v>0</v>
      </c>
      <c r="W188" s="228"/>
      <c r="X188" s="228" t="s">
        <v>115</v>
      </c>
      <c r="Y188" s="209"/>
      <c r="Z188" s="209"/>
      <c r="AA188" s="209"/>
      <c r="AB188" s="209"/>
      <c r="AC188" s="209"/>
      <c r="AD188" s="209"/>
      <c r="AE188" s="209"/>
      <c r="AF188" s="209"/>
      <c r="AG188" s="209" t="s">
        <v>122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">
      <c r="A189" s="226"/>
      <c r="B189" s="227"/>
      <c r="C189" s="260" t="s">
        <v>301</v>
      </c>
      <c r="D189" s="230"/>
      <c r="E189" s="231">
        <v>2</v>
      </c>
      <c r="F189" s="228"/>
      <c r="G189" s="228"/>
      <c r="H189" s="228"/>
      <c r="I189" s="228"/>
      <c r="J189" s="228"/>
      <c r="K189" s="228"/>
      <c r="L189" s="228"/>
      <c r="M189" s="228"/>
      <c r="N189" s="228"/>
      <c r="O189" s="228"/>
      <c r="P189" s="228"/>
      <c r="Q189" s="228"/>
      <c r="R189" s="228"/>
      <c r="S189" s="228"/>
      <c r="T189" s="228"/>
      <c r="U189" s="228"/>
      <c r="V189" s="228"/>
      <c r="W189" s="228"/>
      <c r="X189" s="228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118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">
      <c r="A190" s="242">
        <v>50</v>
      </c>
      <c r="B190" s="243" t="s">
        <v>302</v>
      </c>
      <c r="C190" s="259" t="s">
        <v>303</v>
      </c>
      <c r="D190" s="244" t="s">
        <v>304</v>
      </c>
      <c r="E190" s="245">
        <v>251.56950000000001</v>
      </c>
      <c r="F190" s="246"/>
      <c r="G190" s="247">
        <f>ROUND(E190*F190,2)</f>
        <v>0</v>
      </c>
      <c r="H190" s="229"/>
      <c r="I190" s="228">
        <f>ROUND(E190*H190,2)</f>
        <v>0</v>
      </c>
      <c r="J190" s="229"/>
      <c r="K190" s="228">
        <f>ROUND(E190*J190,2)</f>
        <v>0</v>
      </c>
      <c r="L190" s="228">
        <v>21</v>
      </c>
      <c r="M190" s="228">
        <f>G190*(1+L190/100)</f>
        <v>0</v>
      </c>
      <c r="N190" s="228">
        <v>1</v>
      </c>
      <c r="O190" s="228">
        <f>ROUND(E190*N190,2)</f>
        <v>251.57</v>
      </c>
      <c r="P190" s="228">
        <v>0</v>
      </c>
      <c r="Q190" s="228">
        <f>ROUND(E190*P190,2)</f>
        <v>0</v>
      </c>
      <c r="R190" s="228"/>
      <c r="S190" s="228" t="s">
        <v>161</v>
      </c>
      <c r="T190" s="228" t="s">
        <v>114</v>
      </c>
      <c r="U190" s="228">
        <v>0</v>
      </c>
      <c r="V190" s="228">
        <f>ROUND(E190*U190,2)</f>
        <v>0</v>
      </c>
      <c r="W190" s="228"/>
      <c r="X190" s="228" t="s">
        <v>115</v>
      </c>
      <c r="Y190" s="209"/>
      <c r="Z190" s="209"/>
      <c r="AA190" s="209"/>
      <c r="AB190" s="209"/>
      <c r="AC190" s="209"/>
      <c r="AD190" s="209"/>
      <c r="AE190" s="209"/>
      <c r="AF190" s="209"/>
      <c r="AG190" s="209" t="s">
        <v>122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26"/>
      <c r="B191" s="227"/>
      <c r="C191" s="260" t="s">
        <v>305</v>
      </c>
      <c r="D191" s="230"/>
      <c r="E191" s="231">
        <v>251.56950000000001</v>
      </c>
      <c r="F191" s="228"/>
      <c r="G191" s="228"/>
      <c r="H191" s="228"/>
      <c r="I191" s="228"/>
      <c r="J191" s="228"/>
      <c r="K191" s="228"/>
      <c r="L191" s="228"/>
      <c r="M191" s="228"/>
      <c r="N191" s="228"/>
      <c r="O191" s="228"/>
      <c r="P191" s="228"/>
      <c r="Q191" s="228"/>
      <c r="R191" s="228"/>
      <c r="S191" s="228"/>
      <c r="T191" s="228"/>
      <c r="U191" s="228"/>
      <c r="V191" s="228"/>
      <c r="W191" s="228"/>
      <c r="X191" s="228"/>
      <c r="Y191" s="209"/>
      <c r="Z191" s="209"/>
      <c r="AA191" s="209"/>
      <c r="AB191" s="209"/>
      <c r="AC191" s="209"/>
      <c r="AD191" s="209"/>
      <c r="AE191" s="209"/>
      <c r="AF191" s="209"/>
      <c r="AG191" s="209" t="s">
        <v>118</v>
      </c>
      <c r="AH191" s="209">
        <v>0</v>
      </c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 x14ac:dyDescent="0.2">
      <c r="A192" s="242">
        <v>51</v>
      </c>
      <c r="B192" s="243" t="s">
        <v>306</v>
      </c>
      <c r="C192" s="259" t="s">
        <v>307</v>
      </c>
      <c r="D192" s="244" t="s">
        <v>308</v>
      </c>
      <c r="E192" s="245">
        <v>1</v>
      </c>
      <c r="F192" s="246"/>
      <c r="G192" s="247">
        <f>ROUND(E192*F192,2)</f>
        <v>0</v>
      </c>
      <c r="H192" s="229"/>
      <c r="I192" s="228">
        <f>ROUND(E192*H192,2)</f>
        <v>0</v>
      </c>
      <c r="J192" s="229"/>
      <c r="K192" s="228">
        <f>ROUND(E192*J192,2)</f>
        <v>0</v>
      </c>
      <c r="L192" s="228">
        <v>21</v>
      </c>
      <c r="M192" s="228">
        <f>G192*(1+L192/100)</f>
        <v>0</v>
      </c>
      <c r="N192" s="228">
        <v>0</v>
      </c>
      <c r="O192" s="228">
        <f>ROUND(E192*N192,2)</f>
        <v>0</v>
      </c>
      <c r="P192" s="228">
        <v>0</v>
      </c>
      <c r="Q192" s="228">
        <f>ROUND(E192*P192,2)</f>
        <v>0</v>
      </c>
      <c r="R192" s="228"/>
      <c r="S192" s="228" t="s">
        <v>161</v>
      </c>
      <c r="T192" s="228" t="s">
        <v>114</v>
      </c>
      <c r="U192" s="228">
        <v>0</v>
      </c>
      <c r="V192" s="228">
        <f>ROUND(E192*U192,2)</f>
        <v>0</v>
      </c>
      <c r="W192" s="228"/>
      <c r="X192" s="228" t="s">
        <v>115</v>
      </c>
      <c r="Y192" s="209"/>
      <c r="Z192" s="209"/>
      <c r="AA192" s="209"/>
      <c r="AB192" s="209"/>
      <c r="AC192" s="209"/>
      <c r="AD192" s="209"/>
      <c r="AE192" s="209"/>
      <c r="AF192" s="209"/>
      <c r="AG192" s="209" t="s">
        <v>177</v>
      </c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 x14ac:dyDescent="0.2">
      <c r="A193" s="226"/>
      <c r="B193" s="227"/>
      <c r="C193" s="260" t="s">
        <v>309</v>
      </c>
      <c r="D193" s="230"/>
      <c r="E193" s="231">
        <v>1</v>
      </c>
      <c r="F193" s="228"/>
      <c r="G193" s="228"/>
      <c r="H193" s="228"/>
      <c r="I193" s="228"/>
      <c r="J193" s="228"/>
      <c r="K193" s="228"/>
      <c r="L193" s="228"/>
      <c r="M193" s="228"/>
      <c r="N193" s="228"/>
      <c r="O193" s="228"/>
      <c r="P193" s="228"/>
      <c r="Q193" s="228"/>
      <c r="R193" s="228"/>
      <c r="S193" s="228"/>
      <c r="T193" s="228"/>
      <c r="U193" s="228"/>
      <c r="V193" s="228"/>
      <c r="W193" s="228"/>
      <c r="X193" s="228"/>
      <c r="Y193" s="209"/>
      <c r="Z193" s="209"/>
      <c r="AA193" s="209"/>
      <c r="AB193" s="209"/>
      <c r="AC193" s="209"/>
      <c r="AD193" s="209"/>
      <c r="AE193" s="209"/>
      <c r="AF193" s="209"/>
      <c r="AG193" s="209" t="s">
        <v>118</v>
      </c>
      <c r="AH193" s="209">
        <v>0</v>
      </c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 x14ac:dyDescent="0.2">
      <c r="A194" s="242">
        <v>52</v>
      </c>
      <c r="B194" s="243" t="s">
        <v>310</v>
      </c>
      <c r="C194" s="259" t="s">
        <v>311</v>
      </c>
      <c r="D194" s="244" t="s">
        <v>263</v>
      </c>
      <c r="E194" s="245">
        <v>2</v>
      </c>
      <c r="F194" s="246"/>
      <c r="G194" s="247">
        <f>ROUND(E194*F194,2)</f>
        <v>0</v>
      </c>
      <c r="H194" s="229"/>
      <c r="I194" s="228">
        <f>ROUND(E194*H194,2)</f>
        <v>0</v>
      </c>
      <c r="J194" s="229"/>
      <c r="K194" s="228">
        <f>ROUND(E194*J194,2)</f>
        <v>0</v>
      </c>
      <c r="L194" s="228">
        <v>21</v>
      </c>
      <c r="M194" s="228">
        <f>G194*(1+L194/100)</f>
        <v>0</v>
      </c>
      <c r="N194" s="228">
        <v>3.2399999999999998E-2</v>
      </c>
      <c r="O194" s="228">
        <f>ROUND(E194*N194,2)</f>
        <v>0.06</v>
      </c>
      <c r="P194" s="228">
        <v>0</v>
      </c>
      <c r="Q194" s="228">
        <f>ROUND(E194*P194,2)</f>
        <v>0</v>
      </c>
      <c r="R194" s="228"/>
      <c r="S194" s="228" t="s">
        <v>161</v>
      </c>
      <c r="T194" s="228" t="s">
        <v>114</v>
      </c>
      <c r="U194" s="228">
        <v>0</v>
      </c>
      <c r="V194" s="228">
        <f>ROUND(E194*U194,2)</f>
        <v>0</v>
      </c>
      <c r="W194" s="228"/>
      <c r="X194" s="228" t="s">
        <v>169</v>
      </c>
      <c r="Y194" s="209"/>
      <c r="Z194" s="209"/>
      <c r="AA194" s="209"/>
      <c r="AB194" s="209"/>
      <c r="AC194" s="209"/>
      <c r="AD194" s="209"/>
      <c r="AE194" s="209"/>
      <c r="AF194" s="209"/>
      <c r="AG194" s="209" t="s">
        <v>170</v>
      </c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">
      <c r="A195" s="226"/>
      <c r="B195" s="227"/>
      <c r="C195" s="260" t="s">
        <v>301</v>
      </c>
      <c r="D195" s="230"/>
      <c r="E195" s="231">
        <v>2</v>
      </c>
      <c r="F195" s="228"/>
      <c r="G195" s="228"/>
      <c r="H195" s="228"/>
      <c r="I195" s="228"/>
      <c r="J195" s="228"/>
      <c r="K195" s="228"/>
      <c r="L195" s="228"/>
      <c r="M195" s="228"/>
      <c r="N195" s="228"/>
      <c r="O195" s="228"/>
      <c r="P195" s="228"/>
      <c r="Q195" s="228"/>
      <c r="R195" s="228"/>
      <c r="S195" s="228"/>
      <c r="T195" s="228"/>
      <c r="U195" s="228"/>
      <c r="V195" s="228"/>
      <c r="W195" s="228"/>
      <c r="X195" s="228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118</v>
      </c>
      <c r="AH195" s="209">
        <v>0</v>
      </c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">
      <c r="A196" s="242">
        <v>53</v>
      </c>
      <c r="B196" s="243" t="s">
        <v>312</v>
      </c>
      <c r="C196" s="259" t="s">
        <v>313</v>
      </c>
      <c r="D196" s="244" t="s">
        <v>128</v>
      </c>
      <c r="E196" s="245">
        <v>900.35400000000004</v>
      </c>
      <c r="F196" s="246"/>
      <c r="G196" s="247">
        <f>ROUND(E196*F196,2)</f>
        <v>0</v>
      </c>
      <c r="H196" s="229"/>
      <c r="I196" s="228">
        <f>ROUND(E196*H196,2)</f>
        <v>0</v>
      </c>
      <c r="J196" s="229"/>
      <c r="K196" s="228">
        <f>ROUND(E196*J196,2)</f>
        <v>0</v>
      </c>
      <c r="L196" s="228">
        <v>21</v>
      </c>
      <c r="M196" s="228">
        <f>G196*(1+L196/100)</f>
        <v>0</v>
      </c>
      <c r="N196" s="228">
        <v>2.2000000000000001E-4</v>
      </c>
      <c r="O196" s="228">
        <f>ROUND(E196*N196,2)</f>
        <v>0.2</v>
      </c>
      <c r="P196" s="228">
        <v>0</v>
      </c>
      <c r="Q196" s="228">
        <f>ROUND(E196*P196,2)</f>
        <v>0</v>
      </c>
      <c r="R196" s="228" t="s">
        <v>264</v>
      </c>
      <c r="S196" s="228" t="s">
        <v>113</v>
      </c>
      <c r="T196" s="228" t="s">
        <v>114</v>
      </c>
      <c r="U196" s="228">
        <v>0</v>
      </c>
      <c r="V196" s="228">
        <f>ROUND(E196*U196,2)</f>
        <v>0</v>
      </c>
      <c r="W196" s="228"/>
      <c r="X196" s="228" t="s">
        <v>169</v>
      </c>
      <c r="Y196" s="209"/>
      <c r="Z196" s="209"/>
      <c r="AA196" s="209"/>
      <c r="AB196" s="209"/>
      <c r="AC196" s="209"/>
      <c r="AD196" s="209"/>
      <c r="AE196" s="209"/>
      <c r="AF196" s="209"/>
      <c r="AG196" s="209" t="s">
        <v>170</v>
      </c>
      <c r="AH196" s="209"/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">
      <c r="A197" s="226"/>
      <c r="B197" s="227"/>
      <c r="C197" s="260" t="s">
        <v>314</v>
      </c>
      <c r="D197" s="230"/>
      <c r="E197" s="231">
        <v>900.35400000000004</v>
      </c>
      <c r="F197" s="228"/>
      <c r="G197" s="228"/>
      <c r="H197" s="228"/>
      <c r="I197" s="228"/>
      <c r="J197" s="228"/>
      <c r="K197" s="228"/>
      <c r="L197" s="228"/>
      <c r="M197" s="228"/>
      <c r="N197" s="228"/>
      <c r="O197" s="228"/>
      <c r="P197" s="228"/>
      <c r="Q197" s="228"/>
      <c r="R197" s="228"/>
      <c r="S197" s="228"/>
      <c r="T197" s="228"/>
      <c r="U197" s="228"/>
      <c r="V197" s="228"/>
      <c r="W197" s="228"/>
      <c r="X197" s="228"/>
      <c r="Y197" s="209"/>
      <c r="Z197" s="209"/>
      <c r="AA197" s="209"/>
      <c r="AB197" s="209"/>
      <c r="AC197" s="209"/>
      <c r="AD197" s="209"/>
      <c r="AE197" s="209"/>
      <c r="AF197" s="209"/>
      <c r="AG197" s="209" t="s">
        <v>118</v>
      </c>
      <c r="AH197" s="209">
        <v>0</v>
      </c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x14ac:dyDescent="0.2">
      <c r="A198" s="236" t="s">
        <v>108</v>
      </c>
      <c r="B198" s="237" t="s">
        <v>70</v>
      </c>
      <c r="C198" s="258" t="s">
        <v>71</v>
      </c>
      <c r="D198" s="238"/>
      <c r="E198" s="239"/>
      <c r="F198" s="240"/>
      <c r="G198" s="241">
        <f>SUMIF(AG199:AG219,"&lt;&gt;NOR",G199:G219)</f>
        <v>0</v>
      </c>
      <c r="H198" s="235"/>
      <c r="I198" s="235">
        <f>SUM(I199:I219)</f>
        <v>0</v>
      </c>
      <c r="J198" s="235"/>
      <c r="K198" s="235">
        <f>SUM(K199:K219)</f>
        <v>0</v>
      </c>
      <c r="L198" s="235"/>
      <c r="M198" s="235">
        <f>SUM(M199:M219)</f>
        <v>0</v>
      </c>
      <c r="N198" s="235"/>
      <c r="O198" s="235">
        <f>SUM(O199:O219)</f>
        <v>1.3399999999999999</v>
      </c>
      <c r="P198" s="235"/>
      <c r="Q198" s="235">
        <f>SUM(Q199:Q219)</f>
        <v>0</v>
      </c>
      <c r="R198" s="235"/>
      <c r="S198" s="235"/>
      <c r="T198" s="235"/>
      <c r="U198" s="235"/>
      <c r="V198" s="235">
        <f>SUM(V199:V219)</f>
        <v>3.5</v>
      </c>
      <c r="W198" s="235"/>
      <c r="X198" s="235"/>
      <c r="AG198" t="s">
        <v>109</v>
      </c>
    </row>
    <row r="199" spans="1:60" outlineLevel="1" x14ac:dyDescent="0.2">
      <c r="A199" s="242">
        <v>54</v>
      </c>
      <c r="B199" s="243" t="s">
        <v>315</v>
      </c>
      <c r="C199" s="259" t="s">
        <v>316</v>
      </c>
      <c r="D199" s="244" t="s">
        <v>263</v>
      </c>
      <c r="E199" s="245">
        <v>7</v>
      </c>
      <c r="F199" s="246"/>
      <c r="G199" s="247">
        <f>ROUND(E199*F199,2)</f>
        <v>0</v>
      </c>
      <c r="H199" s="229"/>
      <c r="I199" s="228">
        <f>ROUND(E199*H199,2)</f>
        <v>0</v>
      </c>
      <c r="J199" s="229"/>
      <c r="K199" s="228">
        <f>ROUND(E199*J199,2)</f>
        <v>0</v>
      </c>
      <c r="L199" s="228">
        <v>21</v>
      </c>
      <c r="M199" s="228">
        <f>G199*(1+L199/100)</f>
        <v>0</v>
      </c>
      <c r="N199" s="228">
        <v>2.5000000000000001E-2</v>
      </c>
      <c r="O199" s="228">
        <f>ROUND(E199*N199,2)</f>
        <v>0.18</v>
      </c>
      <c r="P199" s="228">
        <v>0</v>
      </c>
      <c r="Q199" s="228">
        <f>ROUND(E199*P199,2)</f>
        <v>0</v>
      </c>
      <c r="R199" s="228"/>
      <c r="S199" s="228" t="s">
        <v>113</v>
      </c>
      <c r="T199" s="228" t="s">
        <v>114</v>
      </c>
      <c r="U199" s="228">
        <v>0.5</v>
      </c>
      <c r="V199" s="228">
        <f>ROUND(E199*U199,2)</f>
        <v>3.5</v>
      </c>
      <c r="W199" s="228"/>
      <c r="X199" s="228" t="s">
        <v>115</v>
      </c>
      <c r="Y199" s="209"/>
      <c r="Z199" s="209"/>
      <c r="AA199" s="209"/>
      <c r="AB199" s="209"/>
      <c r="AC199" s="209"/>
      <c r="AD199" s="209"/>
      <c r="AE199" s="209"/>
      <c r="AF199" s="209"/>
      <c r="AG199" s="209" t="s">
        <v>122</v>
      </c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outlineLevel="1" x14ac:dyDescent="0.2">
      <c r="A200" s="226"/>
      <c r="B200" s="227"/>
      <c r="C200" s="261" t="s">
        <v>317</v>
      </c>
      <c r="D200" s="248"/>
      <c r="E200" s="248"/>
      <c r="F200" s="248"/>
      <c r="G200" s="248"/>
      <c r="H200" s="228"/>
      <c r="I200" s="228"/>
      <c r="J200" s="228"/>
      <c r="K200" s="228"/>
      <c r="L200" s="228"/>
      <c r="M200" s="228"/>
      <c r="N200" s="228"/>
      <c r="O200" s="228"/>
      <c r="P200" s="228"/>
      <c r="Q200" s="228"/>
      <c r="R200" s="228"/>
      <c r="S200" s="228"/>
      <c r="T200" s="228"/>
      <c r="U200" s="228"/>
      <c r="V200" s="228"/>
      <c r="W200" s="228"/>
      <c r="X200" s="228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138</v>
      </c>
      <c r="AH200" s="209"/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">
      <c r="A201" s="226"/>
      <c r="B201" s="227"/>
      <c r="C201" s="263" t="s">
        <v>318</v>
      </c>
      <c r="D201" s="250"/>
      <c r="E201" s="250"/>
      <c r="F201" s="250"/>
      <c r="G201" s="250"/>
      <c r="H201" s="228"/>
      <c r="I201" s="228"/>
      <c r="J201" s="228"/>
      <c r="K201" s="228"/>
      <c r="L201" s="228"/>
      <c r="M201" s="228"/>
      <c r="N201" s="228"/>
      <c r="O201" s="228"/>
      <c r="P201" s="228"/>
      <c r="Q201" s="228"/>
      <c r="R201" s="228"/>
      <c r="S201" s="228"/>
      <c r="T201" s="228"/>
      <c r="U201" s="228"/>
      <c r="V201" s="228"/>
      <c r="W201" s="228"/>
      <c r="X201" s="228"/>
      <c r="Y201" s="209"/>
      <c r="Z201" s="209"/>
      <c r="AA201" s="209"/>
      <c r="AB201" s="209"/>
      <c r="AC201" s="209"/>
      <c r="AD201" s="209"/>
      <c r="AE201" s="209"/>
      <c r="AF201" s="209"/>
      <c r="AG201" s="209" t="s">
        <v>138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1" x14ac:dyDescent="0.2">
      <c r="A202" s="226"/>
      <c r="B202" s="227"/>
      <c r="C202" s="260" t="s">
        <v>319</v>
      </c>
      <c r="D202" s="230"/>
      <c r="E202" s="231">
        <v>7</v>
      </c>
      <c r="F202" s="228"/>
      <c r="G202" s="228"/>
      <c r="H202" s="228"/>
      <c r="I202" s="228"/>
      <c r="J202" s="228"/>
      <c r="K202" s="228"/>
      <c r="L202" s="228"/>
      <c r="M202" s="228"/>
      <c r="N202" s="228"/>
      <c r="O202" s="228"/>
      <c r="P202" s="228"/>
      <c r="Q202" s="228"/>
      <c r="R202" s="228"/>
      <c r="S202" s="228"/>
      <c r="T202" s="228"/>
      <c r="U202" s="228"/>
      <c r="V202" s="228"/>
      <c r="W202" s="228"/>
      <c r="X202" s="228"/>
      <c r="Y202" s="209"/>
      <c r="Z202" s="209"/>
      <c r="AA202" s="209"/>
      <c r="AB202" s="209"/>
      <c r="AC202" s="209"/>
      <c r="AD202" s="209"/>
      <c r="AE202" s="209"/>
      <c r="AF202" s="209"/>
      <c r="AG202" s="209" t="s">
        <v>118</v>
      </c>
      <c r="AH202" s="209">
        <v>0</v>
      </c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">
      <c r="A203" s="242">
        <v>55</v>
      </c>
      <c r="B203" s="243" t="s">
        <v>320</v>
      </c>
      <c r="C203" s="259" t="s">
        <v>321</v>
      </c>
      <c r="D203" s="244" t="s">
        <v>322</v>
      </c>
      <c r="E203" s="245">
        <v>3</v>
      </c>
      <c r="F203" s="246"/>
      <c r="G203" s="247">
        <f>ROUND(E203*F203,2)</f>
        <v>0</v>
      </c>
      <c r="H203" s="229"/>
      <c r="I203" s="228">
        <f>ROUND(E203*H203,2)</f>
        <v>0</v>
      </c>
      <c r="J203" s="229"/>
      <c r="K203" s="228">
        <f>ROUND(E203*J203,2)</f>
        <v>0</v>
      </c>
      <c r="L203" s="228">
        <v>21</v>
      </c>
      <c r="M203" s="228">
        <f>G203*(1+L203/100)</f>
        <v>0</v>
      </c>
      <c r="N203" s="228">
        <v>2.2100000000000002E-2</v>
      </c>
      <c r="O203" s="228">
        <f>ROUND(E203*N203,2)</f>
        <v>7.0000000000000007E-2</v>
      </c>
      <c r="P203" s="228">
        <v>0</v>
      </c>
      <c r="Q203" s="228">
        <f>ROUND(E203*P203,2)</f>
        <v>0</v>
      </c>
      <c r="R203" s="228"/>
      <c r="S203" s="228" t="s">
        <v>161</v>
      </c>
      <c r="T203" s="228" t="s">
        <v>114</v>
      </c>
      <c r="U203" s="228">
        <v>0</v>
      </c>
      <c r="V203" s="228">
        <f>ROUND(E203*U203,2)</f>
        <v>0</v>
      </c>
      <c r="W203" s="228"/>
      <c r="X203" s="228" t="s">
        <v>115</v>
      </c>
      <c r="Y203" s="209"/>
      <c r="Z203" s="209"/>
      <c r="AA203" s="209"/>
      <c r="AB203" s="209"/>
      <c r="AC203" s="209"/>
      <c r="AD203" s="209"/>
      <c r="AE203" s="209"/>
      <c r="AF203" s="209"/>
      <c r="AG203" s="209" t="s">
        <v>122</v>
      </c>
      <c r="AH203" s="209"/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">
      <c r="A204" s="226"/>
      <c r="B204" s="227"/>
      <c r="C204" s="260" t="s">
        <v>323</v>
      </c>
      <c r="D204" s="230"/>
      <c r="E204" s="231">
        <v>3</v>
      </c>
      <c r="F204" s="228"/>
      <c r="G204" s="228"/>
      <c r="H204" s="228"/>
      <c r="I204" s="228"/>
      <c r="J204" s="228"/>
      <c r="K204" s="228"/>
      <c r="L204" s="228"/>
      <c r="M204" s="228"/>
      <c r="N204" s="228"/>
      <c r="O204" s="228"/>
      <c r="P204" s="228"/>
      <c r="Q204" s="228"/>
      <c r="R204" s="228"/>
      <c r="S204" s="228"/>
      <c r="T204" s="228"/>
      <c r="U204" s="228"/>
      <c r="V204" s="228"/>
      <c r="W204" s="228"/>
      <c r="X204" s="228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118</v>
      </c>
      <c r="AH204" s="209">
        <v>0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 x14ac:dyDescent="0.2">
      <c r="A205" s="242">
        <v>56</v>
      </c>
      <c r="B205" s="243" t="s">
        <v>324</v>
      </c>
      <c r="C205" s="259" t="s">
        <v>325</v>
      </c>
      <c r="D205" s="244" t="s">
        <v>263</v>
      </c>
      <c r="E205" s="245">
        <v>4</v>
      </c>
      <c r="F205" s="246"/>
      <c r="G205" s="247">
        <f>ROUND(E205*F205,2)</f>
        <v>0</v>
      </c>
      <c r="H205" s="229"/>
      <c r="I205" s="228">
        <f>ROUND(E205*H205,2)</f>
        <v>0</v>
      </c>
      <c r="J205" s="229"/>
      <c r="K205" s="228">
        <f>ROUND(E205*J205,2)</f>
        <v>0</v>
      </c>
      <c r="L205" s="228">
        <v>21</v>
      </c>
      <c r="M205" s="228">
        <f>G205*(1+L205/100)</f>
        <v>0</v>
      </c>
      <c r="N205" s="228">
        <v>9.2499999999999999E-2</v>
      </c>
      <c r="O205" s="228">
        <f>ROUND(E205*N205,2)</f>
        <v>0.37</v>
      </c>
      <c r="P205" s="228">
        <v>0</v>
      </c>
      <c r="Q205" s="228">
        <f>ROUND(E205*P205,2)</f>
        <v>0</v>
      </c>
      <c r="R205" s="228"/>
      <c r="S205" s="228" t="s">
        <v>161</v>
      </c>
      <c r="T205" s="228" t="s">
        <v>114</v>
      </c>
      <c r="U205" s="228">
        <v>0</v>
      </c>
      <c r="V205" s="228">
        <f>ROUND(E205*U205,2)</f>
        <v>0</v>
      </c>
      <c r="W205" s="228"/>
      <c r="X205" s="228" t="s">
        <v>162</v>
      </c>
      <c r="Y205" s="209"/>
      <c r="Z205" s="209"/>
      <c r="AA205" s="209"/>
      <c r="AB205" s="209"/>
      <c r="AC205" s="209"/>
      <c r="AD205" s="209"/>
      <c r="AE205" s="209"/>
      <c r="AF205" s="209"/>
      <c r="AG205" s="209" t="s">
        <v>163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ht="22.5" outlineLevel="1" x14ac:dyDescent="0.2">
      <c r="A206" s="226"/>
      <c r="B206" s="227"/>
      <c r="C206" s="261" t="s">
        <v>326</v>
      </c>
      <c r="D206" s="248"/>
      <c r="E206" s="248"/>
      <c r="F206" s="248"/>
      <c r="G206" s="248"/>
      <c r="H206" s="228"/>
      <c r="I206" s="228"/>
      <c r="J206" s="228"/>
      <c r="K206" s="228"/>
      <c r="L206" s="228"/>
      <c r="M206" s="228"/>
      <c r="N206" s="228"/>
      <c r="O206" s="228"/>
      <c r="P206" s="228"/>
      <c r="Q206" s="228"/>
      <c r="R206" s="228"/>
      <c r="S206" s="228"/>
      <c r="T206" s="228"/>
      <c r="U206" s="228"/>
      <c r="V206" s="228"/>
      <c r="W206" s="228"/>
      <c r="X206" s="228"/>
      <c r="Y206" s="209"/>
      <c r="Z206" s="209"/>
      <c r="AA206" s="209"/>
      <c r="AB206" s="209"/>
      <c r="AC206" s="209"/>
      <c r="AD206" s="209"/>
      <c r="AE206" s="209"/>
      <c r="AF206" s="209"/>
      <c r="AG206" s="209" t="s">
        <v>138</v>
      </c>
      <c r="AH206" s="209"/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49" t="str">
        <f>C206</f>
        <v>/dodávka kompletní konstrukce streetbalového koše, vč.venkovní laminované desky 130x90cm,koše,síťky a pouzder/</v>
      </c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">
      <c r="A207" s="226"/>
      <c r="B207" s="227"/>
      <c r="C207" s="260" t="s">
        <v>327</v>
      </c>
      <c r="D207" s="230"/>
      <c r="E207" s="231">
        <v>4</v>
      </c>
      <c r="F207" s="228"/>
      <c r="G207" s="228"/>
      <c r="H207" s="228"/>
      <c r="I207" s="228"/>
      <c r="J207" s="228"/>
      <c r="K207" s="228"/>
      <c r="L207" s="228"/>
      <c r="M207" s="228"/>
      <c r="N207" s="228"/>
      <c r="O207" s="228"/>
      <c r="P207" s="228"/>
      <c r="Q207" s="228"/>
      <c r="R207" s="228"/>
      <c r="S207" s="228"/>
      <c r="T207" s="228"/>
      <c r="U207" s="228"/>
      <c r="V207" s="228"/>
      <c r="W207" s="228"/>
      <c r="X207" s="228"/>
      <c r="Y207" s="209"/>
      <c r="Z207" s="209"/>
      <c r="AA207" s="209"/>
      <c r="AB207" s="209"/>
      <c r="AC207" s="209"/>
      <c r="AD207" s="209"/>
      <c r="AE207" s="209"/>
      <c r="AF207" s="209"/>
      <c r="AG207" s="209" t="s">
        <v>118</v>
      </c>
      <c r="AH207" s="209">
        <v>0</v>
      </c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 x14ac:dyDescent="0.2">
      <c r="A208" s="242">
        <v>57</v>
      </c>
      <c r="B208" s="243" t="s">
        <v>328</v>
      </c>
      <c r="C208" s="259" t="s">
        <v>329</v>
      </c>
      <c r="D208" s="244" t="s">
        <v>263</v>
      </c>
      <c r="E208" s="245">
        <v>3</v>
      </c>
      <c r="F208" s="246"/>
      <c r="G208" s="247">
        <f>ROUND(E208*F208,2)</f>
        <v>0</v>
      </c>
      <c r="H208" s="229"/>
      <c r="I208" s="228">
        <f>ROUND(E208*H208,2)</f>
        <v>0</v>
      </c>
      <c r="J208" s="229"/>
      <c r="K208" s="228">
        <f>ROUND(E208*J208,2)</f>
        <v>0</v>
      </c>
      <c r="L208" s="228">
        <v>21</v>
      </c>
      <c r="M208" s="228">
        <f>G208*(1+L208/100)</f>
        <v>0</v>
      </c>
      <c r="N208" s="228">
        <v>3.2100000000000002E-3</v>
      </c>
      <c r="O208" s="228">
        <f>ROUND(E208*N208,2)</f>
        <v>0.01</v>
      </c>
      <c r="P208" s="228">
        <v>0</v>
      </c>
      <c r="Q208" s="228">
        <f>ROUND(E208*P208,2)</f>
        <v>0</v>
      </c>
      <c r="R208" s="228"/>
      <c r="S208" s="228" t="s">
        <v>161</v>
      </c>
      <c r="T208" s="228" t="s">
        <v>114</v>
      </c>
      <c r="U208" s="228">
        <v>0</v>
      </c>
      <c r="V208" s="228">
        <f>ROUND(E208*U208,2)</f>
        <v>0</v>
      </c>
      <c r="W208" s="228"/>
      <c r="X208" s="228" t="s">
        <v>169</v>
      </c>
      <c r="Y208" s="209"/>
      <c r="Z208" s="209"/>
      <c r="AA208" s="209"/>
      <c r="AB208" s="209"/>
      <c r="AC208" s="209"/>
      <c r="AD208" s="209"/>
      <c r="AE208" s="209"/>
      <c r="AF208" s="209"/>
      <c r="AG208" s="209" t="s">
        <v>170</v>
      </c>
      <c r="AH208" s="209"/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 x14ac:dyDescent="0.2">
      <c r="A209" s="226"/>
      <c r="B209" s="227"/>
      <c r="C209" s="260" t="s">
        <v>323</v>
      </c>
      <c r="D209" s="230"/>
      <c r="E209" s="231">
        <v>3</v>
      </c>
      <c r="F209" s="228"/>
      <c r="G209" s="228"/>
      <c r="H209" s="228"/>
      <c r="I209" s="228"/>
      <c r="J209" s="228"/>
      <c r="K209" s="228"/>
      <c r="L209" s="228"/>
      <c r="M209" s="228"/>
      <c r="N209" s="228"/>
      <c r="O209" s="228"/>
      <c r="P209" s="228"/>
      <c r="Q209" s="228"/>
      <c r="R209" s="228"/>
      <c r="S209" s="228"/>
      <c r="T209" s="228"/>
      <c r="U209" s="228"/>
      <c r="V209" s="228"/>
      <c r="W209" s="228"/>
      <c r="X209" s="228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118</v>
      </c>
      <c r="AH209" s="209">
        <v>0</v>
      </c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ht="22.5" outlineLevel="1" x14ac:dyDescent="0.2">
      <c r="A210" s="242">
        <v>58</v>
      </c>
      <c r="B210" s="243" t="s">
        <v>330</v>
      </c>
      <c r="C210" s="259" t="s">
        <v>331</v>
      </c>
      <c r="D210" s="244" t="s">
        <v>263</v>
      </c>
      <c r="E210" s="245">
        <v>2</v>
      </c>
      <c r="F210" s="246"/>
      <c r="G210" s="247">
        <f>ROUND(E210*F210,2)</f>
        <v>0</v>
      </c>
      <c r="H210" s="229"/>
      <c r="I210" s="228">
        <f>ROUND(E210*H210,2)</f>
        <v>0</v>
      </c>
      <c r="J210" s="229"/>
      <c r="K210" s="228">
        <f>ROUND(E210*J210,2)</f>
        <v>0</v>
      </c>
      <c r="L210" s="228">
        <v>21</v>
      </c>
      <c r="M210" s="228">
        <f>G210*(1+L210/100)</f>
        <v>0</v>
      </c>
      <c r="N210" s="228">
        <v>1.25E-3</v>
      </c>
      <c r="O210" s="228">
        <f>ROUND(E210*N210,2)</f>
        <v>0</v>
      </c>
      <c r="P210" s="228">
        <v>0</v>
      </c>
      <c r="Q210" s="228">
        <f>ROUND(E210*P210,2)</f>
        <v>0</v>
      </c>
      <c r="R210" s="228"/>
      <c r="S210" s="228" t="s">
        <v>161</v>
      </c>
      <c r="T210" s="228" t="s">
        <v>114</v>
      </c>
      <c r="U210" s="228">
        <v>0</v>
      </c>
      <c r="V210" s="228">
        <f>ROUND(E210*U210,2)</f>
        <v>0</v>
      </c>
      <c r="W210" s="228"/>
      <c r="X210" s="228" t="s">
        <v>169</v>
      </c>
      <c r="Y210" s="209"/>
      <c r="Z210" s="209"/>
      <c r="AA210" s="209"/>
      <c r="AB210" s="209"/>
      <c r="AC210" s="209"/>
      <c r="AD210" s="209"/>
      <c r="AE210" s="209"/>
      <c r="AF210" s="209"/>
      <c r="AG210" s="209" t="s">
        <v>170</v>
      </c>
      <c r="AH210" s="209"/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1" x14ac:dyDescent="0.2">
      <c r="A211" s="226"/>
      <c r="B211" s="227"/>
      <c r="C211" s="260" t="s">
        <v>301</v>
      </c>
      <c r="D211" s="230"/>
      <c r="E211" s="231">
        <v>2</v>
      </c>
      <c r="F211" s="228"/>
      <c r="G211" s="228"/>
      <c r="H211" s="228"/>
      <c r="I211" s="228"/>
      <c r="J211" s="228"/>
      <c r="K211" s="228"/>
      <c r="L211" s="228"/>
      <c r="M211" s="228"/>
      <c r="N211" s="228"/>
      <c r="O211" s="228"/>
      <c r="P211" s="228"/>
      <c r="Q211" s="228"/>
      <c r="R211" s="228"/>
      <c r="S211" s="228"/>
      <c r="T211" s="228"/>
      <c r="U211" s="228"/>
      <c r="V211" s="228"/>
      <c r="W211" s="228"/>
      <c r="X211" s="228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118</v>
      </c>
      <c r="AH211" s="209">
        <v>0</v>
      </c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">
      <c r="A212" s="242">
        <v>59</v>
      </c>
      <c r="B212" s="243" t="s">
        <v>332</v>
      </c>
      <c r="C212" s="259" t="s">
        <v>333</v>
      </c>
      <c r="D212" s="244" t="s">
        <v>322</v>
      </c>
      <c r="E212" s="245">
        <v>3</v>
      </c>
      <c r="F212" s="246"/>
      <c r="G212" s="247">
        <f>ROUND(E212*F212,2)</f>
        <v>0</v>
      </c>
      <c r="H212" s="229"/>
      <c r="I212" s="228">
        <f>ROUND(E212*H212,2)</f>
        <v>0</v>
      </c>
      <c r="J212" s="229"/>
      <c r="K212" s="228">
        <f>ROUND(E212*J212,2)</f>
        <v>0</v>
      </c>
      <c r="L212" s="228">
        <v>21</v>
      </c>
      <c r="M212" s="228">
        <f>G212*(1+L212/100)</f>
        <v>0</v>
      </c>
      <c r="N212" s="228">
        <v>2.0299999999999999E-2</v>
      </c>
      <c r="O212" s="228">
        <f>ROUND(E212*N212,2)</f>
        <v>0.06</v>
      </c>
      <c r="P212" s="228">
        <v>0</v>
      </c>
      <c r="Q212" s="228">
        <f>ROUND(E212*P212,2)</f>
        <v>0</v>
      </c>
      <c r="R212" s="228"/>
      <c r="S212" s="228" t="s">
        <v>161</v>
      </c>
      <c r="T212" s="228" t="s">
        <v>114</v>
      </c>
      <c r="U212" s="228">
        <v>0</v>
      </c>
      <c r="V212" s="228">
        <f>ROUND(E212*U212,2)</f>
        <v>0</v>
      </c>
      <c r="W212" s="228"/>
      <c r="X212" s="228" t="s">
        <v>169</v>
      </c>
      <c r="Y212" s="209"/>
      <c r="Z212" s="209"/>
      <c r="AA212" s="209"/>
      <c r="AB212" s="209"/>
      <c r="AC212" s="209"/>
      <c r="AD212" s="209"/>
      <c r="AE212" s="209"/>
      <c r="AF212" s="209"/>
      <c r="AG212" s="209" t="s">
        <v>170</v>
      </c>
      <c r="AH212" s="209"/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">
      <c r="A213" s="226"/>
      <c r="B213" s="227"/>
      <c r="C213" s="260" t="s">
        <v>323</v>
      </c>
      <c r="D213" s="230"/>
      <c r="E213" s="231">
        <v>3</v>
      </c>
      <c r="F213" s="228"/>
      <c r="G213" s="228"/>
      <c r="H213" s="228"/>
      <c r="I213" s="228"/>
      <c r="J213" s="228"/>
      <c r="K213" s="228"/>
      <c r="L213" s="228"/>
      <c r="M213" s="228"/>
      <c r="N213" s="228"/>
      <c r="O213" s="228"/>
      <c r="P213" s="228"/>
      <c r="Q213" s="228"/>
      <c r="R213" s="228"/>
      <c r="S213" s="228"/>
      <c r="T213" s="228"/>
      <c r="U213" s="228"/>
      <c r="V213" s="228"/>
      <c r="W213" s="228"/>
      <c r="X213" s="228"/>
      <c r="Y213" s="209"/>
      <c r="Z213" s="209"/>
      <c r="AA213" s="209"/>
      <c r="AB213" s="209"/>
      <c r="AC213" s="209"/>
      <c r="AD213" s="209"/>
      <c r="AE213" s="209"/>
      <c r="AF213" s="209"/>
      <c r="AG213" s="209" t="s">
        <v>118</v>
      </c>
      <c r="AH213" s="209">
        <v>0</v>
      </c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">
      <c r="A214" s="242">
        <v>60</v>
      </c>
      <c r="B214" s="243" t="s">
        <v>334</v>
      </c>
      <c r="C214" s="259" t="s">
        <v>335</v>
      </c>
      <c r="D214" s="244" t="s">
        <v>263</v>
      </c>
      <c r="E214" s="245">
        <v>1</v>
      </c>
      <c r="F214" s="246"/>
      <c r="G214" s="247">
        <f>ROUND(E214*F214,2)</f>
        <v>0</v>
      </c>
      <c r="H214" s="229"/>
      <c r="I214" s="228">
        <f>ROUND(E214*H214,2)</f>
        <v>0</v>
      </c>
      <c r="J214" s="229"/>
      <c r="K214" s="228">
        <f>ROUND(E214*J214,2)</f>
        <v>0</v>
      </c>
      <c r="L214" s="228">
        <v>21</v>
      </c>
      <c r="M214" s="228">
        <f>G214*(1+L214/100)</f>
        <v>0</v>
      </c>
      <c r="N214" s="228">
        <v>8.1500000000000003E-2</v>
      </c>
      <c r="O214" s="228">
        <f>ROUND(E214*N214,2)</f>
        <v>0.08</v>
      </c>
      <c r="P214" s="228">
        <v>0</v>
      </c>
      <c r="Q214" s="228">
        <f>ROUND(E214*P214,2)</f>
        <v>0</v>
      </c>
      <c r="R214" s="228"/>
      <c r="S214" s="228" t="s">
        <v>161</v>
      </c>
      <c r="T214" s="228" t="s">
        <v>114</v>
      </c>
      <c r="U214" s="228">
        <v>0</v>
      </c>
      <c r="V214" s="228">
        <f>ROUND(E214*U214,2)</f>
        <v>0</v>
      </c>
      <c r="W214" s="228"/>
      <c r="X214" s="228" t="s">
        <v>169</v>
      </c>
      <c r="Y214" s="209"/>
      <c r="Z214" s="209"/>
      <c r="AA214" s="209"/>
      <c r="AB214" s="209"/>
      <c r="AC214" s="209"/>
      <c r="AD214" s="209"/>
      <c r="AE214" s="209"/>
      <c r="AF214" s="209"/>
      <c r="AG214" s="209" t="s">
        <v>170</v>
      </c>
      <c r="AH214" s="209"/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 x14ac:dyDescent="0.2">
      <c r="A215" s="226"/>
      <c r="B215" s="227"/>
      <c r="C215" s="260" t="s">
        <v>309</v>
      </c>
      <c r="D215" s="230"/>
      <c r="E215" s="231">
        <v>1</v>
      </c>
      <c r="F215" s="228"/>
      <c r="G215" s="228"/>
      <c r="H215" s="228"/>
      <c r="I215" s="228"/>
      <c r="J215" s="228"/>
      <c r="K215" s="228"/>
      <c r="L215" s="228"/>
      <c r="M215" s="228"/>
      <c r="N215" s="228"/>
      <c r="O215" s="228"/>
      <c r="P215" s="228"/>
      <c r="Q215" s="228"/>
      <c r="R215" s="228"/>
      <c r="S215" s="228"/>
      <c r="T215" s="228"/>
      <c r="U215" s="228"/>
      <c r="V215" s="228"/>
      <c r="W215" s="228"/>
      <c r="X215" s="228"/>
      <c r="Y215" s="209"/>
      <c r="Z215" s="209"/>
      <c r="AA215" s="209"/>
      <c r="AB215" s="209"/>
      <c r="AC215" s="209"/>
      <c r="AD215" s="209"/>
      <c r="AE215" s="209"/>
      <c r="AF215" s="209"/>
      <c r="AG215" s="209" t="s">
        <v>118</v>
      </c>
      <c r="AH215" s="209">
        <v>0</v>
      </c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1" x14ac:dyDescent="0.2">
      <c r="A216" s="242">
        <v>61</v>
      </c>
      <c r="B216" s="243" t="s">
        <v>336</v>
      </c>
      <c r="C216" s="259" t="s">
        <v>337</v>
      </c>
      <c r="D216" s="244" t="s">
        <v>338</v>
      </c>
      <c r="E216" s="245">
        <v>2</v>
      </c>
      <c r="F216" s="246"/>
      <c r="G216" s="247">
        <f>ROUND(E216*F216,2)</f>
        <v>0</v>
      </c>
      <c r="H216" s="229"/>
      <c r="I216" s="228">
        <f>ROUND(E216*H216,2)</f>
        <v>0</v>
      </c>
      <c r="J216" s="229"/>
      <c r="K216" s="228">
        <f>ROUND(E216*J216,2)</f>
        <v>0</v>
      </c>
      <c r="L216" s="228">
        <v>21</v>
      </c>
      <c r="M216" s="228">
        <f>G216*(1+L216/100)</f>
        <v>0</v>
      </c>
      <c r="N216" s="228">
        <v>0.14000000000000001</v>
      </c>
      <c r="O216" s="228">
        <f>ROUND(E216*N216,2)</f>
        <v>0.28000000000000003</v>
      </c>
      <c r="P216" s="228">
        <v>0</v>
      </c>
      <c r="Q216" s="228">
        <f>ROUND(E216*P216,2)</f>
        <v>0</v>
      </c>
      <c r="R216" s="228"/>
      <c r="S216" s="228" t="s">
        <v>161</v>
      </c>
      <c r="T216" s="228" t="s">
        <v>114</v>
      </c>
      <c r="U216" s="228">
        <v>0</v>
      </c>
      <c r="V216" s="228">
        <f>ROUND(E216*U216,2)</f>
        <v>0</v>
      </c>
      <c r="W216" s="228"/>
      <c r="X216" s="228" t="s">
        <v>169</v>
      </c>
      <c r="Y216" s="209"/>
      <c r="Z216" s="209"/>
      <c r="AA216" s="209"/>
      <c r="AB216" s="209"/>
      <c r="AC216" s="209"/>
      <c r="AD216" s="209"/>
      <c r="AE216" s="209"/>
      <c r="AF216" s="209"/>
      <c r="AG216" s="209" t="s">
        <v>170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1" x14ac:dyDescent="0.2">
      <c r="A217" s="226"/>
      <c r="B217" s="227"/>
      <c r="C217" s="260" t="s">
        <v>301</v>
      </c>
      <c r="D217" s="230"/>
      <c r="E217" s="231">
        <v>2</v>
      </c>
      <c r="F217" s="228"/>
      <c r="G217" s="228"/>
      <c r="H217" s="228"/>
      <c r="I217" s="228"/>
      <c r="J217" s="228"/>
      <c r="K217" s="228"/>
      <c r="L217" s="228"/>
      <c r="M217" s="228"/>
      <c r="N217" s="228"/>
      <c r="O217" s="228"/>
      <c r="P217" s="228"/>
      <c r="Q217" s="228"/>
      <c r="R217" s="228"/>
      <c r="S217" s="228"/>
      <c r="T217" s="228"/>
      <c r="U217" s="228"/>
      <c r="V217" s="228"/>
      <c r="W217" s="228"/>
      <c r="X217" s="228"/>
      <c r="Y217" s="209"/>
      <c r="Z217" s="209"/>
      <c r="AA217" s="209"/>
      <c r="AB217" s="209"/>
      <c r="AC217" s="209"/>
      <c r="AD217" s="209"/>
      <c r="AE217" s="209"/>
      <c r="AF217" s="209"/>
      <c r="AG217" s="209" t="s">
        <v>118</v>
      </c>
      <c r="AH217" s="209">
        <v>0</v>
      </c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1" x14ac:dyDescent="0.2">
      <c r="A218" s="242">
        <v>62</v>
      </c>
      <c r="B218" s="243" t="s">
        <v>339</v>
      </c>
      <c r="C218" s="259" t="s">
        <v>340</v>
      </c>
      <c r="D218" s="244" t="s">
        <v>145</v>
      </c>
      <c r="E218" s="245">
        <v>7.1</v>
      </c>
      <c r="F218" s="246"/>
      <c r="G218" s="247">
        <f>ROUND(E218*F218,2)</f>
        <v>0</v>
      </c>
      <c r="H218" s="229"/>
      <c r="I218" s="228">
        <f>ROUND(E218*H218,2)</f>
        <v>0</v>
      </c>
      <c r="J218" s="229"/>
      <c r="K218" s="228">
        <f>ROUND(E218*J218,2)</f>
        <v>0</v>
      </c>
      <c r="L218" s="228">
        <v>21</v>
      </c>
      <c r="M218" s="228">
        <f>G218*(1+L218/100)</f>
        <v>0</v>
      </c>
      <c r="N218" s="228">
        <v>4.1500000000000002E-2</v>
      </c>
      <c r="O218" s="228">
        <f>ROUND(E218*N218,2)</f>
        <v>0.28999999999999998</v>
      </c>
      <c r="P218" s="228">
        <v>0</v>
      </c>
      <c r="Q218" s="228">
        <f>ROUND(E218*P218,2)</f>
        <v>0</v>
      </c>
      <c r="R218" s="228"/>
      <c r="S218" s="228" t="s">
        <v>161</v>
      </c>
      <c r="T218" s="228" t="s">
        <v>114</v>
      </c>
      <c r="U218" s="228">
        <v>0</v>
      </c>
      <c r="V218" s="228">
        <f>ROUND(E218*U218,2)</f>
        <v>0</v>
      </c>
      <c r="W218" s="228"/>
      <c r="X218" s="228" t="s">
        <v>169</v>
      </c>
      <c r="Y218" s="209"/>
      <c r="Z218" s="209"/>
      <c r="AA218" s="209"/>
      <c r="AB218" s="209"/>
      <c r="AC218" s="209"/>
      <c r="AD218" s="209"/>
      <c r="AE218" s="209"/>
      <c r="AF218" s="209"/>
      <c r="AG218" s="209" t="s">
        <v>170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 x14ac:dyDescent="0.2">
      <c r="A219" s="226"/>
      <c r="B219" s="227"/>
      <c r="C219" s="260" t="s">
        <v>227</v>
      </c>
      <c r="D219" s="230"/>
      <c r="E219" s="231">
        <v>7.1</v>
      </c>
      <c r="F219" s="228"/>
      <c r="G219" s="228"/>
      <c r="H219" s="228"/>
      <c r="I219" s="228"/>
      <c r="J219" s="228"/>
      <c r="K219" s="228"/>
      <c r="L219" s="228"/>
      <c r="M219" s="228"/>
      <c r="N219" s="228"/>
      <c r="O219" s="228"/>
      <c r="P219" s="228"/>
      <c r="Q219" s="228"/>
      <c r="R219" s="228"/>
      <c r="S219" s="228"/>
      <c r="T219" s="228"/>
      <c r="U219" s="228"/>
      <c r="V219" s="228"/>
      <c r="W219" s="228"/>
      <c r="X219" s="228"/>
      <c r="Y219" s="209"/>
      <c r="Z219" s="209"/>
      <c r="AA219" s="209"/>
      <c r="AB219" s="209"/>
      <c r="AC219" s="209"/>
      <c r="AD219" s="209"/>
      <c r="AE219" s="209"/>
      <c r="AF219" s="209"/>
      <c r="AG219" s="209" t="s">
        <v>118</v>
      </c>
      <c r="AH219" s="209">
        <v>0</v>
      </c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x14ac:dyDescent="0.2">
      <c r="A220" s="236" t="s">
        <v>108</v>
      </c>
      <c r="B220" s="237" t="s">
        <v>72</v>
      </c>
      <c r="C220" s="258" t="s">
        <v>73</v>
      </c>
      <c r="D220" s="238"/>
      <c r="E220" s="239"/>
      <c r="F220" s="240"/>
      <c r="G220" s="241">
        <f>SUMIF(AG221:AG223,"&lt;&gt;NOR",G221:G223)</f>
        <v>0</v>
      </c>
      <c r="H220" s="235"/>
      <c r="I220" s="235">
        <f>SUM(I221:I223)</f>
        <v>0</v>
      </c>
      <c r="J220" s="235"/>
      <c r="K220" s="235">
        <f>SUM(K221:K223)</f>
        <v>0</v>
      </c>
      <c r="L220" s="235"/>
      <c r="M220" s="235">
        <f>SUM(M221:M223)</f>
        <v>0</v>
      </c>
      <c r="N220" s="235"/>
      <c r="O220" s="235">
        <f>SUM(O221:O223)</f>
        <v>0</v>
      </c>
      <c r="P220" s="235"/>
      <c r="Q220" s="235">
        <f>SUM(Q221:Q223)</f>
        <v>0</v>
      </c>
      <c r="R220" s="235"/>
      <c r="S220" s="235"/>
      <c r="T220" s="235"/>
      <c r="U220" s="235"/>
      <c r="V220" s="235">
        <f>SUM(V221:V223)</f>
        <v>0</v>
      </c>
      <c r="W220" s="235"/>
      <c r="X220" s="235"/>
      <c r="AG220" t="s">
        <v>109</v>
      </c>
    </row>
    <row r="221" spans="1:60" ht="22.5" outlineLevel="1" x14ac:dyDescent="0.2">
      <c r="A221" s="242">
        <v>63</v>
      </c>
      <c r="B221" s="243" t="s">
        <v>341</v>
      </c>
      <c r="C221" s="259" t="s">
        <v>342</v>
      </c>
      <c r="D221" s="244" t="s">
        <v>128</v>
      </c>
      <c r="E221" s="245">
        <v>154.608</v>
      </c>
      <c r="F221" s="246"/>
      <c r="G221" s="247">
        <f>ROUND(E221*F221,2)</f>
        <v>0</v>
      </c>
      <c r="H221" s="229"/>
      <c r="I221" s="228">
        <f>ROUND(E221*H221,2)</f>
        <v>0</v>
      </c>
      <c r="J221" s="229"/>
      <c r="K221" s="228">
        <f>ROUND(E221*J221,2)</f>
        <v>0</v>
      </c>
      <c r="L221" s="228">
        <v>21</v>
      </c>
      <c r="M221" s="228">
        <f>G221*(1+L221/100)</f>
        <v>0</v>
      </c>
      <c r="N221" s="228">
        <v>0</v>
      </c>
      <c r="O221" s="228">
        <f>ROUND(E221*N221,2)</f>
        <v>0</v>
      </c>
      <c r="P221" s="228">
        <v>0</v>
      </c>
      <c r="Q221" s="228">
        <f>ROUND(E221*P221,2)</f>
        <v>0</v>
      </c>
      <c r="R221" s="228"/>
      <c r="S221" s="228" t="s">
        <v>161</v>
      </c>
      <c r="T221" s="228" t="s">
        <v>114</v>
      </c>
      <c r="U221" s="228">
        <v>0</v>
      </c>
      <c r="V221" s="228">
        <f>ROUND(E221*U221,2)</f>
        <v>0</v>
      </c>
      <c r="W221" s="228"/>
      <c r="X221" s="228" t="s">
        <v>162</v>
      </c>
      <c r="Y221" s="209"/>
      <c r="Z221" s="209"/>
      <c r="AA221" s="209"/>
      <c r="AB221" s="209"/>
      <c r="AC221" s="209"/>
      <c r="AD221" s="209"/>
      <c r="AE221" s="209"/>
      <c r="AF221" s="209"/>
      <c r="AG221" s="209" t="s">
        <v>222</v>
      </c>
      <c r="AH221" s="209"/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ht="67.5" outlineLevel="1" x14ac:dyDescent="0.2">
      <c r="A222" s="226"/>
      <c r="B222" s="227"/>
      <c r="C222" s="261" t="s">
        <v>343</v>
      </c>
      <c r="D222" s="248"/>
      <c r="E222" s="248"/>
      <c r="F222" s="248"/>
      <c r="G222" s="248"/>
      <c r="H222" s="228"/>
      <c r="I222" s="228"/>
      <c r="J222" s="228"/>
      <c r="K222" s="228"/>
      <c r="L222" s="228"/>
      <c r="M222" s="228"/>
      <c r="N222" s="228"/>
      <c r="O222" s="228"/>
      <c r="P222" s="228"/>
      <c r="Q222" s="228"/>
      <c r="R222" s="228"/>
      <c r="S222" s="228"/>
      <c r="T222" s="228"/>
      <c r="U222" s="228"/>
      <c r="V222" s="228"/>
      <c r="W222" s="228"/>
      <c r="X222" s="228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138</v>
      </c>
      <c r="AH222" s="209"/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49" t="str">
        <f>C222</f>
        <v>/agregovaná položka - kompletní dodávka a montáž konstrukce záchytného oplocení v. 5m. Sloupky ocelové d=102x5mm, ocelové vzpěry d=48x3mm, záchytná PP síť oko 50x50x3mm zelená, uchycení sítě pomocí karabinek k ocelovým napínacím lankám v horní, prostředníí a spodní části oplocení, povrchová úprava sloupků a vzpěr = žár. zink. součástí položky je kompletní zhotovení betonových základových patek 800x800x900mm - bude osazeno ocelové montážní pouzdro do betonové základ. patky/</v>
      </c>
      <c r="BB222" s="209"/>
      <c r="BC222" s="209"/>
      <c r="BD222" s="209"/>
      <c r="BE222" s="209"/>
      <c r="BF222" s="209"/>
      <c r="BG222" s="209"/>
      <c r="BH222" s="209"/>
    </row>
    <row r="223" spans="1:60" outlineLevel="1" x14ac:dyDescent="0.2">
      <c r="A223" s="226"/>
      <c r="B223" s="227"/>
      <c r="C223" s="260" t="s">
        <v>344</v>
      </c>
      <c r="D223" s="230"/>
      <c r="E223" s="231">
        <v>154.608</v>
      </c>
      <c r="F223" s="228"/>
      <c r="G223" s="228"/>
      <c r="H223" s="228"/>
      <c r="I223" s="228"/>
      <c r="J223" s="228"/>
      <c r="K223" s="228"/>
      <c r="L223" s="228"/>
      <c r="M223" s="228"/>
      <c r="N223" s="228"/>
      <c r="O223" s="228"/>
      <c r="P223" s="228"/>
      <c r="Q223" s="228"/>
      <c r="R223" s="228"/>
      <c r="S223" s="228"/>
      <c r="T223" s="228"/>
      <c r="U223" s="228"/>
      <c r="V223" s="228"/>
      <c r="W223" s="228"/>
      <c r="X223" s="228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118</v>
      </c>
      <c r="AH223" s="209">
        <v>0</v>
      </c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x14ac:dyDescent="0.2">
      <c r="A224" s="236" t="s">
        <v>108</v>
      </c>
      <c r="B224" s="237" t="s">
        <v>74</v>
      </c>
      <c r="C224" s="258" t="s">
        <v>75</v>
      </c>
      <c r="D224" s="238"/>
      <c r="E224" s="239"/>
      <c r="F224" s="240"/>
      <c r="G224" s="241">
        <f>SUMIF(AG225:AG230,"&lt;&gt;NOR",G225:G230)</f>
        <v>0</v>
      </c>
      <c r="H224" s="235"/>
      <c r="I224" s="235">
        <f>SUM(I225:I230)</f>
        <v>0</v>
      </c>
      <c r="J224" s="235"/>
      <c r="K224" s="235">
        <f>SUM(K225:K230)</f>
        <v>0</v>
      </c>
      <c r="L224" s="235"/>
      <c r="M224" s="235">
        <f>SUM(M225:M230)</f>
        <v>0</v>
      </c>
      <c r="N224" s="235"/>
      <c r="O224" s="235">
        <f>SUM(O225:O230)</f>
        <v>65.789999999999992</v>
      </c>
      <c r="P224" s="235"/>
      <c r="Q224" s="235">
        <f>SUM(Q225:Q230)</f>
        <v>0</v>
      </c>
      <c r="R224" s="235"/>
      <c r="S224" s="235"/>
      <c r="T224" s="235"/>
      <c r="U224" s="235"/>
      <c r="V224" s="235">
        <f>SUM(V225:V230)</f>
        <v>57.730000000000004</v>
      </c>
      <c r="W224" s="235"/>
      <c r="X224" s="235"/>
      <c r="AG224" t="s">
        <v>109</v>
      </c>
    </row>
    <row r="225" spans="1:60" ht="22.5" outlineLevel="1" x14ac:dyDescent="0.2">
      <c r="A225" s="242">
        <v>64</v>
      </c>
      <c r="B225" s="243" t="s">
        <v>345</v>
      </c>
      <c r="C225" s="259" t="s">
        <v>346</v>
      </c>
      <c r="D225" s="244" t="s">
        <v>128</v>
      </c>
      <c r="E225" s="245">
        <v>315</v>
      </c>
      <c r="F225" s="246"/>
      <c r="G225" s="247">
        <f>ROUND(E225*F225,2)</f>
        <v>0</v>
      </c>
      <c r="H225" s="229"/>
      <c r="I225" s="228">
        <f>ROUND(E225*H225,2)</f>
        <v>0</v>
      </c>
      <c r="J225" s="229"/>
      <c r="K225" s="228">
        <f>ROUND(E225*J225,2)</f>
        <v>0</v>
      </c>
      <c r="L225" s="228">
        <v>21</v>
      </c>
      <c r="M225" s="228">
        <f>G225*(1+L225/100)</f>
        <v>0</v>
      </c>
      <c r="N225" s="228">
        <v>0.10249999999999999</v>
      </c>
      <c r="O225" s="228">
        <f>ROUND(E225*N225,2)</f>
        <v>32.29</v>
      </c>
      <c r="P225" s="228">
        <v>0</v>
      </c>
      <c r="Q225" s="228">
        <f>ROUND(E225*P225,2)</f>
        <v>0</v>
      </c>
      <c r="R225" s="228"/>
      <c r="S225" s="228" t="s">
        <v>113</v>
      </c>
      <c r="T225" s="228" t="s">
        <v>114</v>
      </c>
      <c r="U225" s="228">
        <v>0.14000000000000001</v>
      </c>
      <c r="V225" s="228">
        <f>ROUND(E225*U225,2)</f>
        <v>44.1</v>
      </c>
      <c r="W225" s="228"/>
      <c r="X225" s="228" t="s">
        <v>115</v>
      </c>
      <c r="Y225" s="209"/>
      <c r="Z225" s="209"/>
      <c r="AA225" s="209"/>
      <c r="AB225" s="209"/>
      <c r="AC225" s="209"/>
      <c r="AD225" s="209"/>
      <c r="AE225" s="209"/>
      <c r="AF225" s="209"/>
      <c r="AG225" s="209" t="s">
        <v>122</v>
      </c>
      <c r="AH225" s="209"/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1" x14ac:dyDescent="0.2">
      <c r="A226" s="226"/>
      <c r="B226" s="227"/>
      <c r="C226" s="260" t="s">
        <v>158</v>
      </c>
      <c r="D226" s="230"/>
      <c r="E226" s="231">
        <v>315</v>
      </c>
      <c r="F226" s="228"/>
      <c r="G226" s="228"/>
      <c r="H226" s="228"/>
      <c r="I226" s="228"/>
      <c r="J226" s="228"/>
      <c r="K226" s="228"/>
      <c r="L226" s="228"/>
      <c r="M226" s="228"/>
      <c r="N226" s="228"/>
      <c r="O226" s="228"/>
      <c r="P226" s="228"/>
      <c r="Q226" s="228"/>
      <c r="R226" s="228"/>
      <c r="S226" s="228"/>
      <c r="T226" s="228"/>
      <c r="U226" s="228"/>
      <c r="V226" s="228"/>
      <c r="W226" s="228"/>
      <c r="X226" s="228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118</v>
      </c>
      <c r="AH226" s="209">
        <v>0</v>
      </c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1" x14ac:dyDescent="0.2">
      <c r="A227" s="242">
        <v>65</v>
      </c>
      <c r="B227" s="243" t="s">
        <v>231</v>
      </c>
      <c r="C227" s="259" t="s">
        <v>232</v>
      </c>
      <c r="D227" s="244" t="s">
        <v>112</v>
      </c>
      <c r="E227" s="245">
        <v>9.4499999999999993</v>
      </c>
      <c r="F227" s="246"/>
      <c r="G227" s="247">
        <f>ROUND(E227*F227,2)</f>
        <v>0</v>
      </c>
      <c r="H227" s="229"/>
      <c r="I227" s="228">
        <f>ROUND(E227*H227,2)</f>
        <v>0</v>
      </c>
      <c r="J227" s="229"/>
      <c r="K227" s="228">
        <f>ROUND(E227*J227,2)</f>
        <v>0</v>
      </c>
      <c r="L227" s="228">
        <v>21</v>
      </c>
      <c r="M227" s="228">
        <f>G227*(1+L227/100)</f>
        <v>0</v>
      </c>
      <c r="N227" s="228">
        <v>2.5249999999999999</v>
      </c>
      <c r="O227" s="228">
        <f>ROUND(E227*N227,2)</f>
        <v>23.86</v>
      </c>
      <c r="P227" s="228">
        <v>0</v>
      </c>
      <c r="Q227" s="228">
        <f>ROUND(E227*P227,2)</f>
        <v>0</v>
      </c>
      <c r="R227" s="228"/>
      <c r="S227" s="228" t="s">
        <v>113</v>
      </c>
      <c r="T227" s="228" t="s">
        <v>114</v>
      </c>
      <c r="U227" s="228">
        <v>1.4419999999999999</v>
      </c>
      <c r="V227" s="228">
        <f>ROUND(E227*U227,2)</f>
        <v>13.63</v>
      </c>
      <c r="W227" s="228"/>
      <c r="X227" s="228" t="s">
        <v>115</v>
      </c>
      <c r="Y227" s="209"/>
      <c r="Z227" s="209"/>
      <c r="AA227" s="209"/>
      <c r="AB227" s="209"/>
      <c r="AC227" s="209"/>
      <c r="AD227" s="209"/>
      <c r="AE227" s="209"/>
      <c r="AF227" s="209"/>
      <c r="AG227" s="209" t="s">
        <v>122</v>
      </c>
      <c r="AH227" s="209"/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 x14ac:dyDescent="0.2">
      <c r="A228" s="226"/>
      <c r="B228" s="227"/>
      <c r="C228" s="260" t="s">
        <v>347</v>
      </c>
      <c r="D228" s="230"/>
      <c r="E228" s="231">
        <v>9.4499999999999993</v>
      </c>
      <c r="F228" s="228"/>
      <c r="G228" s="228"/>
      <c r="H228" s="228"/>
      <c r="I228" s="228"/>
      <c r="J228" s="228"/>
      <c r="K228" s="228"/>
      <c r="L228" s="228"/>
      <c r="M228" s="228"/>
      <c r="N228" s="228"/>
      <c r="O228" s="228"/>
      <c r="P228" s="228"/>
      <c r="Q228" s="228"/>
      <c r="R228" s="228"/>
      <c r="S228" s="228"/>
      <c r="T228" s="228"/>
      <c r="U228" s="228"/>
      <c r="V228" s="228"/>
      <c r="W228" s="228"/>
      <c r="X228" s="228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118</v>
      </c>
      <c r="AH228" s="209">
        <v>0</v>
      </c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 x14ac:dyDescent="0.2">
      <c r="A229" s="242">
        <v>66</v>
      </c>
      <c r="B229" s="243" t="s">
        <v>348</v>
      </c>
      <c r="C229" s="259" t="s">
        <v>349</v>
      </c>
      <c r="D229" s="244" t="s">
        <v>263</v>
      </c>
      <c r="E229" s="245">
        <v>642.6</v>
      </c>
      <c r="F229" s="246"/>
      <c r="G229" s="247">
        <f>ROUND(E229*F229,2)</f>
        <v>0</v>
      </c>
      <c r="H229" s="229"/>
      <c r="I229" s="228">
        <f>ROUND(E229*H229,2)</f>
        <v>0</v>
      </c>
      <c r="J229" s="229"/>
      <c r="K229" s="228">
        <f>ROUND(E229*J229,2)</f>
        <v>0</v>
      </c>
      <c r="L229" s="228">
        <v>21</v>
      </c>
      <c r="M229" s="228">
        <f>G229*(1+L229/100)</f>
        <v>0</v>
      </c>
      <c r="N229" s="228">
        <v>1.4999999999999999E-2</v>
      </c>
      <c r="O229" s="228">
        <f>ROUND(E229*N229,2)</f>
        <v>9.64</v>
      </c>
      <c r="P229" s="228">
        <v>0</v>
      </c>
      <c r="Q229" s="228">
        <f>ROUND(E229*P229,2)</f>
        <v>0</v>
      </c>
      <c r="R229" s="228" t="s">
        <v>264</v>
      </c>
      <c r="S229" s="228" t="s">
        <v>113</v>
      </c>
      <c r="T229" s="228" t="s">
        <v>114</v>
      </c>
      <c r="U229" s="228">
        <v>0</v>
      </c>
      <c r="V229" s="228">
        <f>ROUND(E229*U229,2)</f>
        <v>0</v>
      </c>
      <c r="W229" s="228"/>
      <c r="X229" s="228" t="s">
        <v>169</v>
      </c>
      <c r="Y229" s="209"/>
      <c r="Z229" s="209"/>
      <c r="AA229" s="209"/>
      <c r="AB229" s="209"/>
      <c r="AC229" s="209"/>
      <c r="AD229" s="209"/>
      <c r="AE229" s="209"/>
      <c r="AF229" s="209"/>
      <c r="AG229" s="209" t="s">
        <v>170</v>
      </c>
      <c r="AH229" s="209"/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1" x14ac:dyDescent="0.2">
      <c r="A230" s="226"/>
      <c r="B230" s="227"/>
      <c r="C230" s="260" t="s">
        <v>350</v>
      </c>
      <c r="D230" s="230"/>
      <c r="E230" s="231">
        <v>642.6</v>
      </c>
      <c r="F230" s="228"/>
      <c r="G230" s="228"/>
      <c r="H230" s="228"/>
      <c r="I230" s="228"/>
      <c r="J230" s="228"/>
      <c r="K230" s="228"/>
      <c r="L230" s="228"/>
      <c r="M230" s="228"/>
      <c r="N230" s="228"/>
      <c r="O230" s="228"/>
      <c r="P230" s="228"/>
      <c r="Q230" s="228"/>
      <c r="R230" s="228"/>
      <c r="S230" s="228"/>
      <c r="T230" s="228"/>
      <c r="U230" s="228"/>
      <c r="V230" s="228"/>
      <c r="W230" s="228"/>
      <c r="X230" s="228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118</v>
      </c>
      <c r="AH230" s="209">
        <v>0</v>
      </c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x14ac:dyDescent="0.2">
      <c r="A231" s="236" t="s">
        <v>108</v>
      </c>
      <c r="B231" s="237" t="s">
        <v>76</v>
      </c>
      <c r="C231" s="258" t="s">
        <v>77</v>
      </c>
      <c r="D231" s="238"/>
      <c r="E231" s="239"/>
      <c r="F231" s="240"/>
      <c r="G231" s="241">
        <f>SUMIF(AG232:AG232,"&lt;&gt;NOR",G232:G232)</f>
        <v>0</v>
      </c>
      <c r="H231" s="235"/>
      <c r="I231" s="235">
        <f>SUM(I232:I232)</f>
        <v>0</v>
      </c>
      <c r="J231" s="235"/>
      <c r="K231" s="235">
        <f>SUM(K232:K232)</f>
        <v>0</v>
      </c>
      <c r="L231" s="235"/>
      <c r="M231" s="235">
        <f>SUM(M232:M232)</f>
        <v>0</v>
      </c>
      <c r="N231" s="235"/>
      <c r="O231" s="235">
        <f>SUM(O232:O232)</f>
        <v>0</v>
      </c>
      <c r="P231" s="235"/>
      <c r="Q231" s="235">
        <f>SUM(Q232:Q232)</f>
        <v>0</v>
      </c>
      <c r="R231" s="235"/>
      <c r="S231" s="235"/>
      <c r="T231" s="235"/>
      <c r="U231" s="235"/>
      <c r="V231" s="235">
        <f>SUM(V232:V232)</f>
        <v>374.94</v>
      </c>
      <c r="W231" s="235"/>
      <c r="X231" s="235"/>
      <c r="AG231" t="s">
        <v>109</v>
      </c>
    </row>
    <row r="232" spans="1:60" outlineLevel="1" x14ac:dyDescent="0.2">
      <c r="A232" s="251">
        <v>67</v>
      </c>
      <c r="B232" s="252" t="s">
        <v>351</v>
      </c>
      <c r="C232" s="264" t="s">
        <v>352</v>
      </c>
      <c r="D232" s="253" t="s">
        <v>353</v>
      </c>
      <c r="E232" s="254">
        <v>4999.1794799999998</v>
      </c>
      <c r="F232" s="255"/>
      <c r="G232" s="256">
        <f>ROUND(E232*F232,2)</f>
        <v>0</v>
      </c>
      <c r="H232" s="229"/>
      <c r="I232" s="228">
        <f>ROUND(E232*H232,2)</f>
        <v>0</v>
      </c>
      <c r="J232" s="229"/>
      <c r="K232" s="228">
        <f>ROUND(E232*J232,2)</f>
        <v>0</v>
      </c>
      <c r="L232" s="228">
        <v>21</v>
      </c>
      <c r="M232" s="228">
        <f>G232*(1+L232/100)</f>
        <v>0</v>
      </c>
      <c r="N232" s="228">
        <v>0</v>
      </c>
      <c r="O232" s="228">
        <f>ROUND(E232*N232,2)</f>
        <v>0</v>
      </c>
      <c r="P232" s="228">
        <v>0</v>
      </c>
      <c r="Q232" s="228">
        <f>ROUND(E232*P232,2)</f>
        <v>0</v>
      </c>
      <c r="R232" s="228"/>
      <c r="S232" s="228" t="s">
        <v>113</v>
      </c>
      <c r="T232" s="228" t="s">
        <v>114</v>
      </c>
      <c r="U232" s="228">
        <v>7.4999999999999997E-2</v>
      </c>
      <c r="V232" s="228">
        <f>ROUND(E232*U232,2)</f>
        <v>374.94</v>
      </c>
      <c r="W232" s="228"/>
      <c r="X232" s="228" t="s">
        <v>115</v>
      </c>
      <c r="Y232" s="209"/>
      <c r="Z232" s="209"/>
      <c r="AA232" s="209"/>
      <c r="AB232" s="209"/>
      <c r="AC232" s="209"/>
      <c r="AD232" s="209"/>
      <c r="AE232" s="209"/>
      <c r="AF232" s="209"/>
      <c r="AG232" s="209" t="s">
        <v>122</v>
      </c>
      <c r="AH232" s="209"/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x14ac:dyDescent="0.2">
      <c r="A233" s="236" t="s">
        <v>108</v>
      </c>
      <c r="B233" s="237" t="s">
        <v>79</v>
      </c>
      <c r="C233" s="258" t="s">
        <v>28</v>
      </c>
      <c r="D233" s="238"/>
      <c r="E233" s="239"/>
      <c r="F233" s="240"/>
      <c r="G233" s="241">
        <f>SUMIF(AG234:AG236,"&lt;&gt;NOR",G234:G236)</f>
        <v>0</v>
      </c>
      <c r="H233" s="235"/>
      <c r="I233" s="235">
        <f>SUM(I234:I236)</f>
        <v>0</v>
      </c>
      <c r="J233" s="235"/>
      <c r="K233" s="235">
        <f>SUM(K234:K236)</f>
        <v>0</v>
      </c>
      <c r="L233" s="235"/>
      <c r="M233" s="235">
        <f>SUM(M234:M236)</f>
        <v>0</v>
      </c>
      <c r="N233" s="235"/>
      <c r="O233" s="235">
        <f>SUM(O234:O236)</f>
        <v>0</v>
      </c>
      <c r="P233" s="235"/>
      <c r="Q233" s="235">
        <f>SUM(Q234:Q236)</f>
        <v>0</v>
      </c>
      <c r="R233" s="235"/>
      <c r="S233" s="235"/>
      <c r="T233" s="235"/>
      <c r="U233" s="235"/>
      <c r="V233" s="235">
        <f>SUM(V234:V236)</f>
        <v>0</v>
      </c>
      <c r="W233" s="235"/>
      <c r="X233" s="235"/>
      <c r="AG233" t="s">
        <v>109</v>
      </c>
    </row>
    <row r="234" spans="1:60" outlineLevel="1" x14ac:dyDescent="0.2">
      <c r="A234" s="251">
        <v>68</v>
      </c>
      <c r="B234" s="252" t="s">
        <v>354</v>
      </c>
      <c r="C234" s="264" t="s">
        <v>355</v>
      </c>
      <c r="D234" s="253" t="s">
        <v>356</v>
      </c>
      <c r="E234" s="254">
        <v>1</v>
      </c>
      <c r="F234" s="255"/>
      <c r="G234" s="256">
        <f>ROUND(E234*F234,2)</f>
        <v>0</v>
      </c>
      <c r="H234" s="229"/>
      <c r="I234" s="228">
        <f>ROUND(E234*H234,2)</f>
        <v>0</v>
      </c>
      <c r="J234" s="229"/>
      <c r="K234" s="228">
        <f>ROUND(E234*J234,2)</f>
        <v>0</v>
      </c>
      <c r="L234" s="228">
        <v>21</v>
      </c>
      <c r="M234" s="228">
        <f>G234*(1+L234/100)</f>
        <v>0</v>
      </c>
      <c r="N234" s="228">
        <v>0</v>
      </c>
      <c r="O234" s="228">
        <f>ROUND(E234*N234,2)</f>
        <v>0</v>
      </c>
      <c r="P234" s="228">
        <v>0</v>
      </c>
      <c r="Q234" s="228">
        <f>ROUND(E234*P234,2)</f>
        <v>0</v>
      </c>
      <c r="R234" s="228"/>
      <c r="S234" s="228" t="s">
        <v>113</v>
      </c>
      <c r="T234" s="228" t="s">
        <v>114</v>
      </c>
      <c r="U234" s="228">
        <v>0</v>
      </c>
      <c r="V234" s="228">
        <f>ROUND(E234*U234,2)</f>
        <v>0</v>
      </c>
      <c r="W234" s="228"/>
      <c r="X234" s="228" t="s">
        <v>357</v>
      </c>
      <c r="Y234" s="209"/>
      <c r="Z234" s="209"/>
      <c r="AA234" s="209"/>
      <c r="AB234" s="209"/>
      <c r="AC234" s="209"/>
      <c r="AD234" s="209"/>
      <c r="AE234" s="209"/>
      <c r="AF234" s="209"/>
      <c r="AG234" s="209" t="s">
        <v>358</v>
      </c>
      <c r="AH234" s="209"/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 x14ac:dyDescent="0.2">
      <c r="A235" s="251">
        <v>69</v>
      </c>
      <c r="B235" s="252" t="s">
        <v>359</v>
      </c>
      <c r="C235" s="264" t="s">
        <v>360</v>
      </c>
      <c r="D235" s="253" t="s">
        <v>356</v>
      </c>
      <c r="E235" s="254">
        <v>1</v>
      </c>
      <c r="F235" s="255"/>
      <c r="G235" s="256">
        <f>ROUND(E235*F235,2)</f>
        <v>0</v>
      </c>
      <c r="H235" s="229"/>
      <c r="I235" s="228">
        <f>ROUND(E235*H235,2)</f>
        <v>0</v>
      </c>
      <c r="J235" s="229"/>
      <c r="K235" s="228">
        <f>ROUND(E235*J235,2)</f>
        <v>0</v>
      </c>
      <c r="L235" s="228">
        <v>21</v>
      </c>
      <c r="M235" s="228">
        <f>G235*(1+L235/100)</f>
        <v>0</v>
      </c>
      <c r="N235" s="228">
        <v>0</v>
      </c>
      <c r="O235" s="228">
        <f>ROUND(E235*N235,2)</f>
        <v>0</v>
      </c>
      <c r="P235" s="228">
        <v>0</v>
      </c>
      <c r="Q235" s="228">
        <f>ROUND(E235*P235,2)</f>
        <v>0</v>
      </c>
      <c r="R235" s="228"/>
      <c r="S235" s="228" t="s">
        <v>161</v>
      </c>
      <c r="T235" s="228" t="s">
        <v>114</v>
      </c>
      <c r="U235" s="228">
        <v>0</v>
      </c>
      <c r="V235" s="228">
        <f>ROUND(E235*U235,2)</f>
        <v>0</v>
      </c>
      <c r="W235" s="228"/>
      <c r="X235" s="228" t="s">
        <v>357</v>
      </c>
      <c r="Y235" s="209"/>
      <c r="Z235" s="209"/>
      <c r="AA235" s="209"/>
      <c r="AB235" s="209"/>
      <c r="AC235" s="209"/>
      <c r="AD235" s="209"/>
      <c r="AE235" s="209"/>
      <c r="AF235" s="209"/>
      <c r="AG235" s="209" t="s">
        <v>358</v>
      </c>
      <c r="AH235" s="209"/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1" x14ac:dyDescent="0.2">
      <c r="A236" s="251">
        <v>70</v>
      </c>
      <c r="B236" s="252" t="s">
        <v>361</v>
      </c>
      <c r="C236" s="264" t="s">
        <v>362</v>
      </c>
      <c r="D236" s="253" t="s">
        <v>363</v>
      </c>
      <c r="E236" s="254">
        <v>1</v>
      </c>
      <c r="F236" s="255"/>
      <c r="G236" s="256">
        <f>ROUND(E236*F236,2)</f>
        <v>0</v>
      </c>
      <c r="H236" s="229"/>
      <c r="I236" s="228">
        <f>ROUND(E236*H236,2)</f>
        <v>0</v>
      </c>
      <c r="J236" s="229"/>
      <c r="K236" s="228">
        <f>ROUND(E236*J236,2)</f>
        <v>0</v>
      </c>
      <c r="L236" s="228">
        <v>21</v>
      </c>
      <c r="M236" s="228">
        <f>G236*(1+L236/100)</f>
        <v>0</v>
      </c>
      <c r="N236" s="228">
        <v>0</v>
      </c>
      <c r="O236" s="228">
        <f>ROUND(E236*N236,2)</f>
        <v>0</v>
      </c>
      <c r="P236" s="228">
        <v>0</v>
      </c>
      <c r="Q236" s="228">
        <f>ROUND(E236*P236,2)</f>
        <v>0</v>
      </c>
      <c r="R236" s="228"/>
      <c r="S236" s="228" t="s">
        <v>161</v>
      </c>
      <c r="T236" s="228" t="s">
        <v>114</v>
      </c>
      <c r="U236" s="228">
        <v>0</v>
      </c>
      <c r="V236" s="228">
        <f>ROUND(E236*U236,2)</f>
        <v>0</v>
      </c>
      <c r="W236" s="228"/>
      <c r="X236" s="228" t="s">
        <v>357</v>
      </c>
      <c r="Y236" s="209"/>
      <c r="Z236" s="209"/>
      <c r="AA236" s="209"/>
      <c r="AB236" s="209"/>
      <c r="AC236" s="209"/>
      <c r="AD236" s="209"/>
      <c r="AE236" s="209"/>
      <c r="AF236" s="209"/>
      <c r="AG236" s="209" t="s">
        <v>358</v>
      </c>
      <c r="AH236" s="209"/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x14ac:dyDescent="0.2">
      <c r="A237" s="236" t="s">
        <v>108</v>
      </c>
      <c r="B237" s="237" t="s">
        <v>80</v>
      </c>
      <c r="C237" s="258" t="s">
        <v>81</v>
      </c>
      <c r="D237" s="238"/>
      <c r="E237" s="239"/>
      <c r="F237" s="240"/>
      <c r="G237" s="241">
        <f>SUMIF(AG238:AG240,"&lt;&gt;NOR",G238:G240)</f>
        <v>0</v>
      </c>
      <c r="H237" s="235"/>
      <c r="I237" s="235">
        <f>SUM(I238:I240)</f>
        <v>0</v>
      </c>
      <c r="J237" s="235"/>
      <c r="K237" s="235">
        <f>SUM(K238:K240)</f>
        <v>0</v>
      </c>
      <c r="L237" s="235"/>
      <c r="M237" s="235">
        <f>SUM(M238:M240)</f>
        <v>0</v>
      </c>
      <c r="N237" s="235"/>
      <c r="O237" s="235">
        <f>SUM(O238:O240)</f>
        <v>0</v>
      </c>
      <c r="P237" s="235"/>
      <c r="Q237" s="235">
        <f>SUM(Q238:Q240)</f>
        <v>0</v>
      </c>
      <c r="R237" s="235"/>
      <c r="S237" s="235"/>
      <c r="T237" s="235"/>
      <c r="U237" s="235"/>
      <c r="V237" s="235">
        <f>SUM(V238:V240)</f>
        <v>0</v>
      </c>
      <c r="W237" s="235"/>
      <c r="X237" s="235"/>
      <c r="AG237" t="s">
        <v>109</v>
      </c>
    </row>
    <row r="238" spans="1:60" outlineLevel="1" x14ac:dyDescent="0.2">
      <c r="A238" s="251">
        <v>71</v>
      </c>
      <c r="B238" s="252" t="s">
        <v>364</v>
      </c>
      <c r="C238" s="264" t="s">
        <v>365</v>
      </c>
      <c r="D238" s="253" t="s">
        <v>366</v>
      </c>
      <c r="E238" s="254">
        <v>1</v>
      </c>
      <c r="F238" s="255"/>
      <c r="G238" s="256">
        <f>ROUND(E238*F238,2)</f>
        <v>0</v>
      </c>
      <c r="H238" s="229"/>
      <c r="I238" s="228">
        <f>ROUND(E238*H238,2)</f>
        <v>0</v>
      </c>
      <c r="J238" s="229"/>
      <c r="K238" s="228">
        <f>ROUND(E238*J238,2)</f>
        <v>0</v>
      </c>
      <c r="L238" s="228">
        <v>21</v>
      </c>
      <c r="M238" s="228">
        <f>G238*(1+L238/100)</f>
        <v>0</v>
      </c>
      <c r="N238" s="228">
        <v>0</v>
      </c>
      <c r="O238" s="228">
        <f>ROUND(E238*N238,2)</f>
        <v>0</v>
      </c>
      <c r="P238" s="228">
        <v>0</v>
      </c>
      <c r="Q238" s="228">
        <f>ROUND(E238*P238,2)</f>
        <v>0</v>
      </c>
      <c r="R238" s="228"/>
      <c r="S238" s="228" t="s">
        <v>161</v>
      </c>
      <c r="T238" s="228" t="s">
        <v>114</v>
      </c>
      <c r="U238" s="228">
        <v>0</v>
      </c>
      <c r="V238" s="228">
        <f>ROUND(E238*U238,2)</f>
        <v>0</v>
      </c>
      <c r="W238" s="228"/>
      <c r="X238" s="228" t="s">
        <v>115</v>
      </c>
      <c r="Y238" s="209"/>
      <c r="Z238" s="209"/>
      <c r="AA238" s="209"/>
      <c r="AB238" s="209"/>
      <c r="AC238" s="209"/>
      <c r="AD238" s="209"/>
      <c r="AE238" s="209"/>
      <c r="AF238" s="209"/>
      <c r="AG238" s="209" t="s">
        <v>177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1" x14ac:dyDescent="0.2">
      <c r="A239" s="242">
        <v>72</v>
      </c>
      <c r="B239" s="243" t="s">
        <v>367</v>
      </c>
      <c r="C239" s="259" t="s">
        <v>368</v>
      </c>
      <c r="D239" s="244" t="s">
        <v>356</v>
      </c>
      <c r="E239" s="245">
        <v>1</v>
      </c>
      <c r="F239" s="246"/>
      <c r="G239" s="247">
        <f>ROUND(E239*F239,2)</f>
        <v>0</v>
      </c>
      <c r="H239" s="229"/>
      <c r="I239" s="228">
        <f>ROUND(E239*H239,2)</f>
        <v>0</v>
      </c>
      <c r="J239" s="229"/>
      <c r="K239" s="228">
        <f>ROUND(E239*J239,2)</f>
        <v>0</v>
      </c>
      <c r="L239" s="228">
        <v>21</v>
      </c>
      <c r="M239" s="228">
        <f>G239*(1+L239/100)</f>
        <v>0</v>
      </c>
      <c r="N239" s="228">
        <v>0</v>
      </c>
      <c r="O239" s="228">
        <f>ROUND(E239*N239,2)</f>
        <v>0</v>
      </c>
      <c r="P239" s="228">
        <v>0</v>
      </c>
      <c r="Q239" s="228">
        <f>ROUND(E239*P239,2)</f>
        <v>0</v>
      </c>
      <c r="R239" s="228"/>
      <c r="S239" s="228" t="s">
        <v>113</v>
      </c>
      <c r="T239" s="228" t="s">
        <v>114</v>
      </c>
      <c r="U239" s="228">
        <v>0</v>
      </c>
      <c r="V239" s="228">
        <f>ROUND(E239*U239,2)</f>
        <v>0</v>
      </c>
      <c r="W239" s="228"/>
      <c r="X239" s="228" t="s">
        <v>357</v>
      </c>
      <c r="Y239" s="209"/>
      <c r="Z239" s="209"/>
      <c r="AA239" s="209"/>
      <c r="AB239" s="209"/>
      <c r="AC239" s="209"/>
      <c r="AD239" s="209"/>
      <c r="AE239" s="209"/>
      <c r="AF239" s="209"/>
      <c r="AG239" s="209" t="s">
        <v>358</v>
      </c>
      <c r="AH239" s="209"/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ht="22.5" outlineLevel="1" x14ac:dyDescent="0.2">
      <c r="A240" s="226"/>
      <c r="B240" s="227"/>
      <c r="C240" s="261" t="s">
        <v>369</v>
      </c>
      <c r="D240" s="248"/>
      <c r="E240" s="248"/>
      <c r="F240" s="248"/>
      <c r="G240" s="248"/>
      <c r="H240" s="228"/>
      <c r="I240" s="228"/>
      <c r="J240" s="228"/>
      <c r="K240" s="228"/>
      <c r="L240" s="228"/>
      <c r="M240" s="228"/>
      <c r="N240" s="228"/>
      <c r="O240" s="228"/>
      <c r="P240" s="228"/>
      <c r="Q240" s="228"/>
      <c r="R240" s="228"/>
      <c r="S240" s="228"/>
      <c r="T240" s="228"/>
      <c r="U240" s="228"/>
      <c r="V240" s="228"/>
      <c r="W240" s="228"/>
      <c r="X240" s="228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138</v>
      </c>
      <c r="AH240" s="209"/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49" t="str">
        <f>C240</f>
        <v>/náklady na vyhotovení dokumentace skutečného provedení stavby a její předání objednateli v požadované formě a požadovaném počtu/</v>
      </c>
      <c r="BB240" s="209"/>
      <c r="BC240" s="209"/>
      <c r="BD240" s="209"/>
      <c r="BE240" s="209"/>
      <c r="BF240" s="209"/>
      <c r="BG240" s="209"/>
      <c r="BH240" s="209"/>
    </row>
    <row r="241" spans="1:33" x14ac:dyDescent="0.2">
      <c r="A241" s="3"/>
      <c r="B241" s="4"/>
      <c r="C241" s="265"/>
      <c r="D241" s="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AE241">
        <v>15</v>
      </c>
      <c r="AF241">
        <v>21</v>
      </c>
      <c r="AG241" t="s">
        <v>95</v>
      </c>
    </row>
    <row r="242" spans="1:33" x14ac:dyDescent="0.2">
      <c r="A242" s="212"/>
      <c r="B242" s="213" t="s">
        <v>30</v>
      </c>
      <c r="C242" s="266"/>
      <c r="D242" s="214"/>
      <c r="E242" s="215"/>
      <c r="F242" s="215"/>
      <c r="G242" s="257">
        <f>G8+G32+G44+G49+G103+G125+G143+G159+G177+G198+G220+G224+G231+G233+G237</f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AE242">
        <f>SUMIF(L7:L240,AE241,G7:G240)</f>
        <v>0</v>
      </c>
      <c r="AF242">
        <f>SUMIF(L7:L240,AF241,G7:G240)</f>
        <v>0</v>
      </c>
      <c r="AG242" t="s">
        <v>370</v>
      </c>
    </row>
    <row r="243" spans="1:33" x14ac:dyDescent="0.2">
      <c r="A243" s="3"/>
      <c r="B243" s="4"/>
      <c r="C243" s="265"/>
      <c r="D243" s="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33" x14ac:dyDescent="0.2">
      <c r="A244" s="3"/>
      <c r="B244" s="4"/>
      <c r="C244" s="265"/>
      <c r="D244" s="6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33" x14ac:dyDescent="0.2">
      <c r="A245" s="216" t="s">
        <v>371</v>
      </c>
      <c r="B245" s="216"/>
      <c r="C245" s="267"/>
      <c r="D245" s="6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3" x14ac:dyDescent="0.2">
      <c r="A246" s="217"/>
      <c r="B246" s="218"/>
      <c r="C246" s="268"/>
      <c r="D246" s="218"/>
      <c r="E246" s="218"/>
      <c r="F246" s="218"/>
      <c r="G246" s="219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AG246" t="s">
        <v>372</v>
      </c>
    </row>
    <row r="247" spans="1:33" x14ac:dyDescent="0.2">
      <c r="A247" s="220"/>
      <c r="B247" s="221"/>
      <c r="C247" s="269"/>
      <c r="D247" s="221"/>
      <c r="E247" s="221"/>
      <c r="F247" s="221"/>
      <c r="G247" s="222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33" x14ac:dyDescent="0.2">
      <c r="A248" s="220"/>
      <c r="B248" s="221"/>
      <c r="C248" s="269"/>
      <c r="D248" s="221"/>
      <c r="E248" s="221"/>
      <c r="F248" s="221"/>
      <c r="G248" s="222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33" x14ac:dyDescent="0.2">
      <c r="A249" s="220"/>
      <c r="B249" s="221"/>
      <c r="C249" s="269"/>
      <c r="D249" s="221"/>
      <c r="E249" s="221"/>
      <c r="F249" s="221"/>
      <c r="G249" s="222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33" x14ac:dyDescent="0.2">
      <c r="A250" s="223"/>
      <c r="B250" s="224"/>
      <c r="C250" s="270"/>
      <c r="D250" s="224"/>
      <c r="E250" s="224"/>
      <c r="F250" s="224"/>
      <c r="G250" s="225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33" x14ac:dyDescent="0.2">
      <c r="A251" s="3"/>
      <c r="B251" s="4"/>
      <c r="C251" s="265"/>
      <c r="D251" s="6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33" x14ac:dyDescent="0.2">
      <c r="C252" s="271"/>
      <c r="D252" s="10"/>
      <c r="AG252" t="s">
        <v>375</v>
      </c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sBR9tZCLDb34OzZ+HZ1ENRO78t65Va07E3bRx8X5ssrt23cBMXU5xSPM28t3xsDFzm0/oTDjw9BOBULTihfEw==" saltValue="3AxwjARFYz9UIudaCDdHFA==" spinCount="100000" sheet="1" objects="1" scenarios="1"/>
  <mergeCells count="52">
    <mergeCell ref="C167:G167"/>
    <mergeCell ref="C200:G200"/>
    <mergeCell ref="C201:G201"/>
    <mergeCell ref="C206:G206"/>
    <mergeCell ref="C222:G222"/>
    <mergeCell ref="C240:G240"/>
    <mergeCell ref="C97:G97"/>
    <mergeCell ref="C98:G98"/>
    <mergeCell ref="C99:G99"/>
    <mergeCell ref="C100:G100"/>
    <mergeCell ref="C101:G101"/>
    <mergeCell ref="C141:G141"/>
    <mergeCell ref="C91:G91"/>
    <mergeCell ref="C92:G92"/>
    <mergeCell ref="C93:G93"/>
    <mergeCell ref="C94:G94"/>
    <mergeCell ref="C95:G95"/>
    <mergeCell ref="C96:G96"/>
    <mergeCell ref="C81:G81"/>
    <mergeCell ref="C82:G82"/>
    <mergeCell ref="C85:G85"/>
    <mergeCell ref="C87:G87"/>
    <mergeCell ref="C88:G88"/>
    <mergeCell ref="C89:G89"/>
    <mergeCell ref="C71:G71"/>
    <mergeCell ref="C73:G73"/>
    <mergeCell ref="C75:G75"/>
    <mergeCell ref="C77:G77"/>
    <mergeCell ref="C79:G79"/>
    <mergeCell ref="C80:G80"/>
    <mergeCell ref="C62:G62"/>
    <mergeCell ref="C63:G63"/>
    <mergeCell ref="C64:G64"/>
    <mergeCell ref="C65:G65"/>
    <mergeCell ref="C68:G68"/>
    <mergeCell ref="C70:G70"/>
    <mergeCell ref="C51:G51"/>
    <mergeCell ref="C53:G53"/>
    <mergeCell ref="C54:G54"/>
    <mergeCell ref="C56:G56"/>
    <mergeCell ref="C58:G58"/>
    <mergeCell ref="C60:G60"/>
    <mergeCell ref="A1:G1"/>
    <mergeCell ref="C2:G2"/>
    <mergeCell ref="C3:G3"/>
    <mergeCell ref="C4:G4"/>
    <mergeCell ref="A245:C245"/>
    <mergeCell ref="A246:G250"/>
    <mergeCell ref="C22:G22"/>
    <mergeCell ref="C25:G25"/>
    <mergeCell ref="C28:G28"/>
    <mergeCell ref="C40:G4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BCAFF-42DC-4482-AB30-82D1AAE0224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404</v>
      </c>
      <c r="B1" s="194"/>
      <c r="C1" s="194"/>
      <c r="D1" s="194"/>
      <c r="E1" s="194"/>
      <c r="F1" s="194"/>
      <c r="G1" s="194"/>
      <c r="AG1" t="s">
        <v>83</v>
      </c>
    </row>
    <row r="2" spans="1:60" ht="24.95" customHeight="1" x14ac:dyDescent="0.2">
      <c r="A2" s="195" t="s">
        <v>7</v>
      </c>
      <c r="B2" s="49" t="s">
        <v>40</v>
      </c>
      <c r="C2" s="198" t="s">
        <v>41</v>
      </c>
      <c r="D2" s="196"/>
      <c r="E2" s="196"/>
      <c r="F2" s="196"/>
      <c r="G2" s="197"/>
      <c r="AG2" t="s">
        <v>84</v>
      </c>
    </row>
    <row r="3" spans="1:60" ht="24.95" customHeight="1" x14ac:dyDescent="0.2">
      <c r="A3" s="195" t="s">
        <v>8</v>
      </c>
      <c r="B3" s="49" t="s">
        <v>46</v>
      </c>
      <c r="C3" s="198" t="s">
        <v>47</v>
      </c>
      <c r="D3" s="196"/>
      <c r="E3" s="196"/>
      <c r="F3" s="196"/>
      <c r="G3" s="197"/>
      <c r="AC3" s="174" t="s">
        <v>84</v>
      </c>
      <c r="AG3" t="s">
        <v>85</v>
      </c>
    </row>
    <row r="4" spans="1:60" ht="24.95" customHeight="1" x14ac:dyDescent="0.2">
      <c r="A4" s="199" t="s">
        <v>9</v>
      </c>
      <c r="B4" s="200" t="s">
        <v>40</v>
      </c>
      <c r="C4" s="201" t="s">
        <v>47</v>
      </c>
      <c r="D4" s="202"/>
      <c r="E4" s="202"/>
      <c r="F4" s="202"/>
      <c r="G4" s="203"/>
      <c r="AG4" t="s">
        <v>86</v>
      </c>
    </row>
    <row r="5" spans="1:60" x14ac:dyDescent="0.2">
      <c r="D5" s="10"/>
    </row>
    <row r="6" spans="1:60" ht="38.25" x14ac:dyDescent="0.2">
      <c r="A6" s="205" t="s">
        <v>87</v>
      </c>
      <c r="B6" s="207" t="s">
        <v>88</v>
      </c>
      <c r="C6" s="207" t="s">
        <v>89</v>
      </c>
      <c r="D6" s="206" t="s">
        <v>90</v>
      </c>
      <c r="E6" s="205" t="s">
        <v>91</v>
      </c>
      <c r="F6" s="204" t="s">
        <v>92</v>
      </c>
      <c r="G6" s="205" t="s">
        <v>30</v>
      </c>
      <c r="H6" s="208" t="s">
        <v>31</v>
      </c>
      <c r="I6" s="208" t="s">
        <v>93</v>
      </c>
      <c r="J6" s="208" t="s">
        <v>32</v>
      </c>
      <c r="K6" s="208" t="s">
        <v>94</v>
      </c>
      <c r="L6" s="208" t="s">
        <v>95</v>
      </c>
      <c r="M6" s="208" t="s">
        <v>96</v>
      </c>
      <c r="N6" s="208" t="s">
        <v>97</v>
      </c>
      <c r="O6" s="208" t="s">
        <v>98</v>
      </c>
      <c r="P6" s="208" t="s">
        <v>99</v>
      </c>
      <c r="Q6" s="208" t="s">
        <v>100</v>
      </c>
      <c r="R6" s="208" t="s">
        <v>101</v>
      </c>
      <c r="S6" s="208" t="s">
        <v>102</v>
      </c>
      <c r="T6" s="208" t="s">
        <v>103</v>
      </c>
      <c r="U6" s="208" t="s">
        <v>104</v>
      </c>
      <c r="V6" s="208" t="s">
        <v>105</v>
      </c>
      <c r="W6" s="208" t="s">
        <v>106</v>
      </c>
      <c r="X6" s="208" t="s">
        <v>107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</row>
    <row r="8" spans="1:60" x14ac:dyDescent="0.2">
      <c r="A8" s="236" t="s">
        <v>108</v>
      </c>
      <c r="B8" s="237" t="s">
        <v>78</v>
      </c>
      <c r="C8" s="258" t="s">
        <v>47</v>
      </c>
      <c r="D8" s="238"/>
      <c r="E8" s="239"/>
      <c r="F8" s="240"/>
      <c r="G8" s="241">
        <f>SUMIF(AG9:AG21,"&lt;&gt;NOR",G9:G21)</f>
        <v>0</v>
      </c>
      <c r="H8" s="235"/>
      <c r="I8" s="235">
        <f>SUM(I9:I21)</f>
        <v>0</v>
      </c>
      <c r="J8" s="235"/>
      <c r="K8" s="235">
        <f>SUM(K9:K21)</f>
        <v>0</v>
      </c>
      <c r="L8" s="235"/>
      <c r="M8" s="235">
        <f>SUM(M9:M21)</f>
        <v>0</v>
      </c>
      <c r="N8" s="235"/>
      <c r="O8" s="235">
        <f>SUM(O9:O21)</f>
        <v>0</v>
      </c>
      <c r="P8" s="235"/>
      <c r="Q8" s="235">
        <f>SUM(Q9:Q21)</f>
        <v>0</v>
      </c>
      <c r="R8" s="235"/>
      <c r="S8" s="235"/>
      <c r="T8" s="235"/>
      <c r="U8" s="235"/>
      <c r="V8" s="235">
        <f>SUM(V9:V21)</f>
        <v>0</v>
      </c>
      <c r="W8" s="235"/>
      <c r="X8" s="235"/>
      <c r="AG8" t="s">
        <v>109</v>
      </c>
    </row>
    <row r="9" spans="1:60" outlineLevel="1" x14ac:dyDescent="0.2">
      <c r="A9" s="251">
        <v>1</v>
      </c>
      <c r="B9" s="252" t="s">
        <v>376</v>
      </c>
      <c r="C9" s="264" t="s">
        <v>377</v>
      </c>
      <c r="D9" s="253" t="s">
        <v>280</v>
      </c>
      <c r="E9" s="254">
        <v>1</v>
      </c>
      <c r="F9" s="255"/>
      <c r="G9" s="256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161</v>
      </c>
      <c r="T9" s="228" t="s">
        <v>114</v>
      </c>
      <c r="U9" s="228">
        <v>0</v>
      </c>
      <c r="V9" s="228">
        <f>ROUND(E9*U9,2)</f>
        <v>0</v>
      </c>
      <c r="W9" s="228"/>
      <c r="X9" s="228" t="s">
        <v>115</v>
      </c>
      <c r="Y9" s="209"/>
      <c r="Z9" s="209"/>
      <c r="AA9" s="209"/>
      <c r="AB9" s="209"/>
      <c r="AC9" s="209"/>
      <c r="AD9" s="209"/>
      <c r="AE9" s="209"/>
      <c r="AF9" s="209"/>
      <c r="AG9" s="209" t="s">
        <v>378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51">
        <v>2</v>
      </c>
      <c r="B10" s="252" t="s">
        <v>379</v>
      </c>
      <c r="C10" s="264" t="s">
        <v>380</v>
      </c>
      <c r="D10" s="253" t="s">
        <v>280</v>
      </c>
      <c r="E10" s="254">
        <v>1</v>
      </c>
      <c r="F10" s="255"/>
      <c r="G10" s="256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0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161</v>
      </c>
      <c r="T10" s="228" t="s">
        <v>114</v>
      </c>
      <c r="U10" s="228">
        <v>0</v>
      </c>
      <c r="V10" s="228">
        <f>ROUND(E10*U10,2)</f>
        <v>0</v>
      </c>
      <c r="W10" s="228"/>
      <c r="X10" s="228" t="s">
        <v>115</v>
      </c>
      <c r="Y10" s="209"/>
      <c r="Z10" s="209"/>
      <c r="AA10" s="209"/>
      <c r="AB10" s="209"/>
      <c r="AC10" s="209"/>
      <c r="AD10" s="209"/>
      <c r="AE10" s="209"/>
      <c r="AF10" s="209"/>
      <c r="AG10" s="209" t="s">
        <v>378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51">
        <v>3</v>
      </c>
      <c r="B11" s="252" t="s">
        <v>381</v>
      </c>
      <c r="C11" s="264" t="s">
        <v>382</v>
      </c>
      <c r="D11" s="253" t="s">
        <v>280</v>
      </c>
      <c r="E11" s="254">
        <v>1</v>
      </c>
      <c r="F11" s="255"/>
      <c r="G11" s="256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161</v>
      </c>
      <c r="T11" s="228" t="s">
        <v>114</v>
      </c>
      <c r="U11" s="228">
        <v>0</v>
      </c>
      <c r="V11" s="228">
        <f>ROUND(E11*U11,2)</f>
        <v>0</v>
      </c>
      <c r="W11" s="228"/>
      <c r="X11" s="228" t="s">
        <v>115</v>
      </c>
      <c r="Y11" s="209"/>
      <c r="Z11" s="209"/>
      <c r="AA11" s="209"/>
      <c r="AB11" s="209"/>
      <c r="AC11" s="209"/>
      <c r="AD11" s="209"/>
      <c r="AE11" s="209"/>
      <c r="AF11" s="209"/>
      <c r="AG11" s="209" t="s">
        <v>378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51">
        <v>4</v>
      </c>
      <c r="B12" s="252" t="s">
        <v>383</v>
      </c>
      <c r="C12" s="264" t="s">
        <v>384</v>
      </c>
      <c r="D12" s="253" t="s">
        <v>280</v>
      </c>
      <c r="E12" s="254">
        <v>1</v>
      </c>
      <c r="F12" s="255"/>
      <c r="G12" s="256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161</v>
      </c>
      <c r="T12" s="228" t="s">
        <v>114</v>
      </c>
      <c r="U12" s="228">
        <v>0</v>
      </c>
      <c r="V12" s="228">
        <f>ROUND(E12*U12,2)</f>
        <v>0</v>
      </c>
      <c r="W12" s="228"/>
      <c r="X12" s="228" t="s">
        <v>115</v>
      </c>
      <c r="Y12" s="209"/>
      <c r="Z12" s="209"/>
      <c r="AA12" s="209"/>
      <c r="AB12" s="209"/>
      <c r="AC12" s="209"/>
      <c r="AD12" s="209"/>
      <c r="AE12" s="209"/>
      <c r="AF12" s="209"/>
      <c r="AG12" s="209" t="s">
        <v>378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51">
        <v>5</v>
      </c>
      <c r="B13" s="252" t="s">
        <v>385</v>
      </c>
      <c r="C13" s="264" t="s">
        <v>386</v>
      </c>
      <c r="D13" s="253" t="s">
        <v>280</v>
      </c>
      <c r="E13" s="254">
        <v>1</v>
      </c>
      <c r="F13" s="255"/>
      <c r="G13" s="256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161</v>
      </c>
      <c r="T13" s="228" t="s">
        <v>114</v>
      </c>
      <c r="U13" s="228">
        <v>0</v>
      </c>
      <c r="V13" s="228">
        <f>ROUND(E13*U13,2)</f>
        <v>0</v>
      </c>
      <c r="W13" s="228"/>
      <c r="X13" s="228" t="s">
        <v>115</v>
      </c>
      <c r="Y13" s="209"/>
      <c r="Z13" s="209"/>
      <c r="AA13" s="209"/>
      <c r="AB13" s="209"/>
      <c r="AC13" s="209"/>
      <c r="AD13" s="209"/>
      <c r="AE13" s="209"/>
      <c r="AF13" s="209"/>
      <c r="AG13" s="209" t="s">
        <v>378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51">
        <v>6</v>
      </c>
      <c r="B14" s="252" t="s">
        <v>387</v>
      </c>
      <c r="C14" s="264" t="s">
        <v>388</v>
      </c>
      <c r="D14" s="253" t="s">
        <v>280</v>
      </c>
      <c r="E14" s="254">
        <v>1</v>
      </c>
      <c r="F14" s="255"/>
      <c r="G14" s="256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161</v>
      </c>
      <c r="T14" s="228" t="s">
        <v>114</v>
      </c>
      <c r="U14" s="228">
        <v>0</v>
      </c>
      <c r="V14" s="228">
        <f>ROUND(E14*U14,2)</f>
        <v>0</v>
      </c>
      <c r="W14" s="228"/>
      <c r="X14" s="228" t="s">
        <v>115</v>
      </c>
      <c r="Y14" s="209"/>
      <c r="Z14" s="209"/>
      <c r="AA14" s="209"/>
      <c r="AB14" s="209"/>
      <c r="AC14" s="209"/>
      <c r="AD14" s="209"/>
      <c r="AE14" s="209"/>
      <c r="AF14" s="209"/>
      <c r="AG14" s="209" t="s">
        <v>378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51">
        <v>7</v>
      </c>
      <c r="B15" s="252" t="s">
        <v>389</v>
      </c>
      <c r="C15" s="264" t="s">
        <v>390</v>
      </c>
      <c r="D15" s="253" t="s">
        <v>280</v>
      </c>
      <c r="E15" s="254">
        <v>1</v>
      </c>
      <c r="F15" s="255"/>
      <c r="G15" s="256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161</v>
      </c>
      <c r="T15" s="228" t="s">
        <v>114</v>
      </c>
      <c r="U15" s="228">
        <v>0</v>
      </c>
      <c r="V15" s="228">
        <f>ROUND(E15*U15,2)</f>
        <v>0</v>
      </c>
      <c r="W15" s="228"/>
      <c r="X15" s="228" t="s">
        <v>115</v>
      </c>
      <c r="Y15" s="209"/>
      <c r="Z15" s="209"/>
      <c r="AA15" s="209"/>
      <c r="AB15" s="209"/>
      <c r="AC15" s="209"/>
      <c r="AD15" s="209"/>
      <c r="AE15" s="209"/>
      <c r="AF15" s="209"/>
      <c r="AG15" s="209" t="s">
        <v>378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51">
        <v>8</v>
      </c>
      <c r="B16" s="252" t="s">
        <v>391</v>
      </c>
      <c r="C16" s="264" t="s">
        <v>392</v>
      </c>
      <c r="D16" s="253" t="s">
        <v>280</v>
      </c>
      <c r="E16" s="254">
        <v>1</v>
      </c>
      <c r="F16" s="255"/>
      <c r="G16" s="256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 t="s">
        <v>161</v>
      </c>
      <c r="T16" s="228" t="s">
        <v>114</v>
      </c>
      <c r="U16" s="228">
        <v>0</v>
      </c>
      <c r="V16" s="228">
        <f>ROUND(E16*U16,2)</f>
        <v>0</v>
      </c>
      <c r="W16" s="228"/>
      <c r="X16" s="228" t="s">
        <v>115</v>
      </c>
      <c r="Y16" s="209"/>
      <c r="Z16" s="209"/>
      <c r="AA16" s="209"/>
      <c r="AB16" s="209"/>
      <c r="AC16" s="209"/>
      <c r="AD16" s="209"/>
      <c r="AE16" s="209"/>
      <c r="AF16" s="209"/>
      <c r="AG16" s="209" t="s">
        <v>378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51">
        <v>9</v>
      </c>
      <c r="B17" s="252" t="s">
        <v>393</v>
      </c>
      <c r="C17" s="264" t="s">
        <v>394</v>
      </c>
      <c r="D17" s="253" t="s">
        <v>308</v>
      </c>
      <c r="E17" s="254">
        <v>8</v>
      </c>
      <c r="F17" s="255"/>
      <c r="G17" s="256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161</v>
      </c>
      <c r="T17" s="228" t="s">
        <v>114</v>
      </c>
      <c r="U17" s="228">
        <v>0</v>
      </c>
      <c r="V17" s="228">
        <f>ROUND(E17*U17,2)</f>
        <v>0</v>
      </c>
      <c r="W17" s="228"/>
      <c r="X17" s="228" t="s">
        <v>115</v>
      </c>
      <c r="Y17" s="209"/>
      <c r="Z17" s="209"/>
      <c r="AA17" s="209"/>
      <c r="AB17" s="209"/>
      <c r="AC17" s="209"/>
      <c r="AD17" s="209"/>
      <c r="AE17" s="209"/>
      <c r="AF17" s="209"/>
      <c r="AG17" s="209" t="s">
        <v>378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51">
        <v>10</v>
      </c>
      <c r="B18" s="252" t="s">
        <v>395</v>
      </c>
      <c r="C18" s="264" t="s">
        <v>396</v>
      </c>
      <c r="D18" s="253" t="s">
        <v>308</v>
      </c>
      <c r="E18" s="254">
        <v>1</v>
      </c>
      <c r="F18" s="255"/>
      <c r="G18" s="256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161</v>
      </c>
      <c r="T18" s="228" t="s">
        <v>114</v>
      </c>
      <c r="U18" s="228">
        <v>0</v>
      </c>
      <c r="V18" s="228">
        <f>ROUND(E18*U18,2)</f>
        <v>0</v>
      </c>
      <c r="W18" s="228"/>
      <c r="X18" s="228" t="s">
        <v>169</v>
      </c>
      <c r="Y18" s="209"/>
      <c r="Z18" s="209"/>
      <c r="AA18" s="209"/>
      <c r="AB18" s="209"/>
      <c r="AC18" s="209"/>
      <c r="AD18" s="209"/>
      <c r="AE18" s="209"/>
      <c r="AF18" s="209"/>
      <c r="AG18" s="209" t="s">
        <v>397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51">
        <v>11</v>
      </c>
      <c r="B19" s="252" t="s">
        <v>398</v>
      </c>
      <c r="C19" s="264" t="s">
        <v>399</v>
      </c>
      <c r="D19" s="253" t="s">
        <v>280</v>
      </c>
      <c r="E19" s="254">
        <v>1</v>
      </c>
      <c r="F19" s="255"/>
      <c r="G19" s="256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161</v>
      </c>
      <c r="T19" s="228" t="s">
        <v>114</v>
      </c>
      <c r="U19" s="228">
        <v>0</v>
      </c>
      <c r="V19" s="228">
        <f>ROUND(E19*U19,2)</f>
        <v>0</v>
      </c>
      <c r="W19" s="228"/>
      <c r="X19" s="228" t="s">
        <v>115</v>
      </c>
      <c r="Y19" s="209"/>
      <c r="Z19" s="209"/>
      <c r="AA19" s="209"/>
      <c r="AB19" s="209"/>
      <c r="AC19" s="209"/>
      <c r="AD19" s="209"/>
      <c r="AE19" s="209"/>
      <c r="AF19" s="209"/>
      <c r="AG19" s="209" t="s">
        <v>378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51">
        <v>12</v>
      </c>
      <c r="B20" s="252" t="s">
        <v>400</v>
      </c>
      <c r="C20" s="264" t="s">
        <v>401</v>
      </c>
      <c r="D20" s="253" t="s">
        <v>280</v>
      </c>
      <c r="E20" s="254">
        <v>1</v>
      </c>
      <c r="F20" s="255"/>
      <c r="G20" s="256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 t="s">
        <v>161</v>
      </c>
      <c r="T20" s="228" t="s">
        <v>114</v>
      </c>
      <c r="U20" s="228">
        <v>0</v>
      </c>
      <c r="V20" s="228">
        <f>ROUND(E20*U20,2)</f>
        <v>0</v>
      </c>
      <c r="W20" s="228"/>
      <c r="X20" s="228" t="s">
        <v>115</v>
      </c>
      <c r="Y20" s="209"/>
      <c r="Z20" s="209"/>
      <c r="AA20" s="209"/>
      <c r="AB20" s="209"/>
      <c r="AC20" s="209"/>
      <c r="AD20" s="209"/>
      <c r="AE20" s="209"/>
      <c r="AF20" s="209"/>
      <c r="AG20" s="209" t="s">
        <v>378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22.5" outlineLevel="1" x14ac:dyDescent="0.2">
      <c r="A21" s="242">
        <v>13</v>
      </c>
      <c r="B21" s="243" t="s">
        <v>402</v>
      </c>
      <c r="C21" s="259" t="s">
        <v>403</v>
      </c>
      <c r="D21" s="244" t="s">
        <v>308</v>
      </c>
      <c r="E21" s="245">
        <v>1</v>
      </c>
      <c r="F21" s="246"/>
      <c r="G21" s="247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 t="s">
        <v>161</v>
      </c>
      <c r="T21" s="228" t="s">
        <v>114</v>
      </c>
      <c r="U21" s="228">
        <v>0</v>
      </c>
      <c r="V21" s="228">
        <f>ROUND(E21*U21,2)</f>
        <v>0</v>
      </c>
      <c r="W21" s="228"/>
      <c r="X21" s="228" t="s">
        <v>115</v>
      </c>
      <c r="Y21" s="209"/>
      <c r="Z21" s="209"/>
      <c r="AA21" s="209"/>
      <c r="AB21" s="209"/>
      <c r="AC21" s="209"/>
      <c r="AD21" s="209"/>
      <c r="AE21" s="209"/>
      <c r="AF21" s="209"/>
      <c r="AG21" s="209" t="s">
        <v>378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x14ac:dyDescent="0.2">
      <c r="A22" s="3"/>
      <c r="B22" s="4"/>
      <c r="C22" s="265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95</v>
      </c>
    </row>
    <row r="23" spans="1:60" x14ac:dyDescent="0.2">
      <c r="A23" s="212"/>
      <c r="B23" s="213" t="s">
        <v>30</v>
      </c>
      <c r="C23" s="266"/>
      <c r="D23" s="214"/>
      <c r="E23" s="215"/>
      <c r="F23" s="215"/>
      <c r="G23" s="257">
        <f>G8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370</v>
      </c>
    </row>
    <row r="24" spans="1:60" x14ac:dyDescent="0.2">
      <c r="A24" s="3"/>
      <c r="B24" s="4"/>
      <c r="C24" s="265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65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16" t="s">
        <v>371</v>
      </c>
      <c r="B26" s="216"/>
      <c r="C26" s="267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17"/>
      <c r="B27" s="218"/>
      <c r="C27" s="268"/>
      <c r="D27" s="218"/>
      <c r="E27" s="218"/>
      <c r="F27" s="218"/>
      <c r="G27" s="219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372</v>
      </c>
    </row>
    <row r="28" spans="1:60" x14ac:dyDescent="0.2">
      <c r="A28" s="220"/>
      <c r="B28" s="221"/>
      <c r="C28" s="269"/>
      <c r="D28" s="221"/>
      <c r="E28" s="221"/>
      <c r="F28" s="221"/>
      <c r="G28" s="222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0"/>
      <c r="B29" s="221"/>
      <c r="C29" s="269"/>
      <c r="D29" s="221"/>
      <c r="E29" s="221"/>
      <c r="F29" s="221"/>
      <c r="G29" s="22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0"/>
      <c r="B30" s="221"/>
      <c r="C30" s="269"/>
      <c r="D30" s="221"/>
      <c r="E30" s="221"/>
      <c r="F30" s="221"/>
      <c r="G30" s="22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3"/>
      <c r="B31" s="224"/>
      <c r="C31" s="270"/>
      <c r="D31" s="224"/>
      <c r="E31" s="224"/>
      <c r="F31" s="224"/>
      <c r="G31" s="225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65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71"/>
      <c r="D33" s="10"/>
      <c r="AG33" t="s">
        <v>375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Rphfy2bMrsbt76SDdf5M1lsmXCVF2UADv0TLGyZrOrWFA6bO//l8iPmxY/LO/AF7/RRCF3P1VBd/hervoh8dQ==" saltValue="0j8ibR23MVcE93nDdr5RHw==" spinCount="100000" sheet="1" objects="1" scenarios="1"/>
  <mergeCells count="6">
    <mergeCell ref="A1:G1"/>
    <mergeCell ref="C2:G2"/>
    <mergeCell ref="C3:G3"/>
    <mergeCell ref="C4:G4"/>
    <mergeCell ref="A26:C26"/>
    <mergeCell ref="A27:G3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LinksUpToDate>false</LinksUpToDate>
  <SharedDoc>false</SharedDoc>
  <HyperlinksChanged>false</HyperlinksChanged>
</Properties>
</file>